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kedupl-my.sharepoint.com/personal/jolanta_kepa_ujk_edu_pl/Documents/INSTYTUT/NOWY PROGRAM DiKS/"/>
    </mc:Choice>
  </mc:AlternateContent>
  <xr:revisionPtr revIDLastSave="61" documentId="8_{68143D52-7385-4C2D-84BF-05E3BED15398}" xr6:coauthVersionLast="47" xr6:coauthVersionMax="47" xr10:uidLastSave="{A5C950F7-6904-4D72-BBD2-848CBF803DAE}"/>
  <bookViews>
    <workbookView xWindow="-120" yWindow="-120" windowWidth="20730" windowHeight="11160" tabRatio="645" xr2:uid="{00000000-000D-0000-FFFF-FFFF00000000}"/>
  </bookViews>
  <sheets>
    <sheet name="I stopień stacjonarne" sheetId="1" r:id="rId1"/>
  </sheets>
  <definedNames>
    <definedName name="_xlnm.Print_Area" localSheetId="0">'I stopień stacjonarne'!$A$1:$AG$107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" i="1" l="1"/>
  <c r="AE11" i="1"/>
  <c r="AG10" i="1"/>
  <c r="AE10" i="1"/>
  <c r="AF87" i="1"/>
  <c r="AE87" i="1"/>
  <c r="AB87" i="1" l="1"/>
  <c r="X87" i="1"/>
  <c r="T87" i="1"/>
  <c r="AE31" i="1"/>
  <c r="AE25" i="1" l="1"/>
  <c r="AF25" i="1"/>
  <c r="N57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C167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G93" i="1"/>
  <c r="G93" i="1"/>
  <c r="H87" i="1"/>
  <c r="I87" i="1"/>
  <c r="J87" i="1"/>
  <c r="K87" i="1"/>
  <c r="L87" i="1"/>
  <c r="M87" i="1"/>
  <c r="N87" i="1"/>
  <c r="O87" i="1"/>
  <c r="P87" i="1"/>
  <c r="Q87" i="1"/>
  <c r="R87" i="1"/>
  <c r="S87" i="1"/>
  <c r="U87" i="1"/>
  <c r="V87" i="1"/>
  <c r="W87" i="1"/>
  <c r="Y87" i="1"/>
  <c r="Z87" i="1"/>
  <c r="AA87" i="1"/>
  <c r="AC87" i="1"/>
  <c r="AD87" i="1"/>
  <c r="G87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G84" i="1"/>
  <c r="G8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G75" i="1"/>
  <c r="G7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G66" i="1"/>
  <c r="G66" i="1"/>
  <c r="AG96" i="1"/>
  <c r="AG99" i="1" s="1"/>
  <c r="AE96" i="1"/>
  <c r="AE97" i="1"/>
  <c r="AF98" i="1"/>
  <c r="AE98" i="1"/>
  <c r="AF95" i="1"/>
  <c r="AE95" i="1"/>
  <c r="AF90" i="1"/>
  <c r="AE90" i="1"/>
  <c r="AF89" i="1"/>
  <c r="AE89" i="1"/>
  <c r="AF92" i="1"/>
  <c r="AE92" i="1"/>
  <c r="AF91" i="1"/>
  <c r="AE91" i="1"/>
  <c r="AF83" i="1"/>
  <c r="AE83" i="1"/>
  <c r="AF81" i="1"/>
  <c r="AF80" i="1"/>
  <c r="AE80" i="1"/>
  <c r="AF78" i="1"/>
  <c r="AE78" i="1"/>
  <c r="AF77" i="1"/>
  <c r="AE77" i="1"/>
  <c r="AF72" i="1"/>
  <c r="AE72" i="1"/>
  <c r="AF74" i="1"/>
  <c r="AE74" i="1"/>
  <c r="AF70" i="1"/>
  <c r="AE70" i="1"/>
  <c r="AE69" i="1"/>
  <c r="AF68" i="1"/>
  <c r="AE68" i="1"/>
  <c r="AE73" i="1"/>
  <c r="AE71" i="1"/>
  <c r="AF60" i="1"/>
  <c r="AE60" i="1"/>
  <c r="AF61" i="1"/>
  <c r="AE61" i="1"/>
  <c r="AF63" i="1"/>
  <c r="AE63" i="1"/>
  <c r="AF65" i="1"/>
  <c r="AE65" i="1"/>
  <c r="AF64" i="1"/>
  <c r="AE64" i="1"/>
  <c r="AF62" i="1"/>
  <c r="AE62" i="1"/>
  <c r="AE59" i="1"/>
  <c r="H57" i="1"/>
  <c r="I57" i="1"/>
  <c r="J57" i="1"/>
  <c r="K57" i="1"/>
  <c r="L57" i="1"/>
  <c r="M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G57" i="1"/>
  <c r="G57" i="1"/>
  <c r="AF54" i="1"/>
  <c r="AF57" i="1" s="1"/>
  <c r="AE54" i="1"/>
  <c r="AE53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G51" i="1"/>
  <c r="G51" i="1"/>
  <c r="AE50" i="1"/>
  <c r="AF36" i="1"/>
  <c r="AE36" i="1"/>
  <c r="AF45" i="1"/>
  <c r="AE45" i="1"/>
  <c r="AF42" i="1"/>
  <c r="AE42" i="1"/>
  <c r="AF41" i="1"/>
  <c r="AE41" i="1"/>
  <c r="AF37" i="1"/>
  <c r="AE37" i="1"/>
  <c r="AE34" i="1"/>
  <c r="AF33" i="1"/>
  <c r="AE33" i="1"/>
  <c r="AE28" i="1"/>
  <c r="AF43" i="1"/>
  <c r="AE43" i="1"/>
  <c r="AF44" i="1"/>
  <c r="AE44" i="1"/>
  <c r="AF23" i="1"/>
  <c r="AE23" i="1"/>
  <c r="AF22" i="1"/>
  <c r="AE22" i="1"/>
  <c r="AE21" i="1"/>
  <c r="AF20" i="1"/>
  <c r="AE20" i="1"/>
  <c r="AE46" i="1"/>
  <c r="AF47" i="1"/>
  <c r="AE47" i="1"/>
  <c r="AE14" i="1"/>
  <c r="AF38" i="1"/>
  <c r="AE38" i="1"/>
  <c r="AE40" i="1"/>
  <c r="AF39" i="1"/>
  <c r="AE39" i="1"/>
  <c r="AE32" i="1"/>
  <c r="AF30" i="1"/>
  <c r="AE30" i="1"/>
  <c r="AE27" i="1"/>
  <c r="AE15" i="1"/>
  <c r="AF26" i="1"/>
  <c r="AE26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F18" i="1"/>
  <c r="AG18" i="1"/>
  <c r="G18" i="1"/>
  <c r="AG87" i="1"/>
  <c r="AA101" i="1" l="1"/>
  <c r="W101" i="1"/>
  <c r="S101" i="1"/>
  <c r="O101" i="1"/>
  <c r="K101" i="1"/>
  <c r="U101" i="1"/>
  <c r="G101" i="1"/>
  <c r="AC101" i="1"/>
  <c r="Y101" i="1"/>
  <c r="Q101" i="1"/>
  <c r="AD101" i="1"/>
  <c r="Z101" i="1"/>
  <c r="V101" i="1"/>
  <c r="R101" i="1"/>
  <c r="N101" i="1"/>
  <c r="J101" i="1"/>
  <c r="M101" i="1"/>
  <c r="I101" i="1"/>
  <c r="AB101" i="1"/>
  <c r="X101" i="1"/>
  <c r="T101" i="1"/>
  <c r="P101" i="1"/>
  <c r="L101" i="1"/>
  <c r="H101" i="1"/>
  <c r="AE66" i="1"/>
  <c r="AF96" i="1"/>
  <c r="AF99" i="1" s="1"/>
  <c r="AE18" i="1"/>
  <c r="AE84" i="1"/>
  <c r="AF75" i="1"/>
  <c r="AF93" i="1"/>
  <c r="AE75" i="1"/>
  <c r="AE99" i="1"/>
  <c r="AG101" i="1"/>
  <c r="AE93" i="1"/>
  <c r="AF66" i="1"/>
  <c r="AF51" i="1"/>
  <c r="AE57" i="1"/>
  <c r="AF84" i="1"/>
  <c r="AE51" i="1"/>
  <c r="AF101" i="1" l="1"/>
  <c r="AE101" i="1"/>
  <c r="C168" i="1" s="1"/>
  <c r="C169" i="1" s="1"/>
</calcChain>
</file>

<file path=xl/sharedStrings.xml><?xml version="1.0" encoding="utf-8"?>
<sst xmlns="http://schemas.openxmlformats.org/spreadsheetml/2006/main" count="229" uniqueCount="195">
  <si>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</si>
  <si>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</si>
  <si>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</si>
  <si>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</si>
  <si>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</si>
  <si>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</si>
  <si>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</si>
  <si>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</si>
  <si>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</si>
  <si>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</si>
  <si>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</si>
  <si>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</si>
  <si>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</si>
  <si>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</si>
  <si>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</si>
  <si>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</si>
  <si>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</si>
  <si>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</si>
  <si>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</si>
  <si>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</si>
  <si>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</si>
  <si>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</si>
  <si>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</si>
  <si>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</si>
  <si>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</si>
  <si>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Przedsiębiorczość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</si>
  <si>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</si>
  <si>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</si>
  <si>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</si>
  <si>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</si>
  <si>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</si>
  <si>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</si>
  <si>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</si>
  <si>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RAZEM</t>
  </si>
  <si>
    <t>2,3,4</t>
  </si>
  <si>
    <t>09.1-1DKS-A1-JO1</t>
  </si>
  <si>
    <t>14.3-1DKS-A4-P</t>
  </si>
  <si>
    <t>Historia mediów</t>
  </si>
  <si>
    <t>Filozofia</t>
  </si>
  <si>
    <t>Historia Polski XX w.</t>
  </si>
  <si>
    <t>Nauka o komunikowaniu</t>
  </si>
  <si>
    <t>Podstawy prawa</t>
  </si>
  <si>
    <t>Retoryka i erystyka</t>
  </si>
  <si>
    <t>Socjologia z elementami metod i technik badań społecznych</t>
  </si>
  <si>
    <t>Wybrane zagadnienia literatury polskiej i powszechnej</t>
  </si>
  <si>
    <t xml:space="preserve">Współczesny język polski </t>
  </si>
  <si>
    <t>Współczesne systemy polityczne</t>
  </si>
  <si>
    <t>Grafika komputerowa</t>
  </si>
  <si>
    <t>Agencje informacyjne</t>
  </si>
  <si>
    <t>Analiza zawartości mediów</t>
  </si>
  <si>
    <t>Dziennikarskie źródła informacji</t>
  </si>
  <si>
    <t>Etyka dziennikarska</t>
  </si>
  <si>
    <t>Teoria gatunków dziennikarskich</t>
  </si>
  <si>
    <t>Technologie informacyjne mediów</t>
  </si>
  <si>
    <t>Język wypowiedzi dziennikarskiej</t>
  </si>
  <si>
    <t>Konwergencja mediów</t>
  </si>
  <si>
    <t>Nowe media</t>
  </si>
  <si>
    <t>Polski system medialny</t>
  </si>
  <si>
    <t>Prawo mediów</t>
  </si>
  <si>
    <t>Public Relations</t>
  </si>
  <si>
    <t>Reklama</t>
  </si>
  <si>
    <t>Systemy medialne na świecie</t>
  </si>
  <si>
    <t>Sztuka reportażu</t>
  </si>
  <si>
    <t>Warsztat dziennikarski</t>
  </si>
  <si>
    <t>Recepcja mediów</t>
  </si>
  <si>
    <t>Proseminarium</t>
  </si>
  <si>
    <t>15.1-1DKS-E1-P</t>
  </si>
  <si>
    <t>15.1-1DKS-E2-SD</t>
  </si>
  <si>
    <t>4,5,6</t>
  </si>
  <si>
    <t>Informacja agencyjna i prasowa</t>
  </si>
  <si>
    <t>15.1-1DKS-D1-IAP</t>
  </si>
  <si>
    <t>Pracownia prasowa</t>
  </si>
  <si>
    <t>Warsztat fotografa nowych mediów</t>
  </si>
  <si>
    <t>Emisja głosu</t>
  </si>
  <si>
    <t>Systemy zarządzania treścią (CMS)</t>
  </si>
  <si>
    <t>11.1-1DKS-D5-CMS</t>
  </si>
  <si>
    <t>Podstawy projektowania stron WWW</t>
  </si>
  <si>
    <t>Internetowe i prasowe gatunki dziennikarskie</t>
  </si>
  <si>
    <t>3. BLOK DYPLOMOWY (blok do wyboru)</t>
  </si>
  <si>
    <t>Radiowe i telewizyjne gatunki dziennikarskie</t>
  </si>
  <si>
    <t>Sztuka autoprezentacji</t>
  </si>
  <si>
    <t>Dokument i publicystyka audiowizualna</t>
  </si>
  <si>
    <t>Pracownia audiowizualna</t>
  </si>
  <si>
    <t>15.1-1DKS-D6-WS</t>
  </si>
  <si>
    <t>Realizacja dźwięku</t>
  </si>
  <si>
    <t>Językowe kształtowanie wizerunku</t>
  </si>
  <si>
    <t>15..9-1DKS-D1-JKW</t>
  </si>
  <si>
    <t>Komunikacja interpersonalna</t>
  </si>
  <si>
    <t>15.0-1DKS-D2-KI</t>
  </si>
  <si>
    <t>Psychologia reklamy i PR</t>
  </si>
  <si>
    <t>Pracownia reklamy i PR</t>
  </si>
  <si>
    <t>15.3-1DKS-D4-PRPR</t>
  </si>
  <si>
    <t>Prawo i etyka reklamy</t>
  </si>
  <si>
    <t>10.0-1DKS-D5-PER</t>
  </si>
  <si>
    <t>PR w instytucjach biznesowych i życia publicznego</t>
  </si>
  <si>
    <t>15.1-1DKS-D7-WS</t>
  </si>
  <si>
    <t>15.1-1DKS-D8-P</t>
  </si>
  <si>
    <t>Komunikacja wizualna</t>
  </si>
  <si>
    <t>Kultura popularna</t>
  </si>
  <si>
    <t>Gry wideo jako forma komunikacji społecznej</t>
  </si>
  <si>
    <t>Komunikacja literacka</t>
  </si>
  <si>
    <t>Instytucje życia publicznego na szczeblu lokalnym</t>
  </si>
  <si>
    <t>08.9-1DKS-F1-IŻPSZL</t>
  </si>
  <si>
    <t>Źródła informacji lokalnej i regionalnej</t>
  </si>
  <si>
    <t>Media w procesie komunikacji lokalnej</t>
  </si>
  <si>
    <t>15.1-1DKS-F3-MPKL</t>
  </si>
  <si>
    <t>Kultura regionu</t>
  </si>
  <si>
    <t>Wstęp do nauki o mediach</t>
  </si>
  <si>
    <t>Researching</t>
  </si>
  <si>
    <t>Praktyka - warunkiem zaliczenia praktyk jest przygotowanie portfolio sygnowanego nazwiskiem autora potwierdzonego przez instytucję, w której odbywała się praktyka.</t>
  </si>
  <si>
    <t>11.1-1DKS-A2-TIK</t>
  </si>
  <si>
    <t xml:space="preserve">10.0-1DKS-A3-OWI </t>
  </si>
  <si>
    <t>Wychowanie fizyczne</t>
  </si>
  <si>
    <t xml:space="preserve">Warsztat dziennikarza nowych mediów </t>
  </si>
  <si>
    <t>Warsztat radiowo-telewizyjny</t>
  </si>
  <si>
    <t>Warsztat specjalizacyjny</t>
  </si>
  <si>
    <t>6a. BLOK PRZEDMIOTÓW FAKULTATYWNYCH: Oblicza komunikacji społecznej</t>
  </si>
  <si>
    <t>6b. BLOK PRZEDMIOTÓW FAKULTATYWNYCH:  Komunikowanie w społecznościach lokalnych</t>
  </si>
  <si>
    <t>5. PRAKTYKI (do wyboru, zgodne z blokiem przedmiotów specjalizacyjnych)</t>
  </si>
  <si>
    <t>7.</t>
  </si>
  <si>
    <t>Przedmiot w zakresie wsparcia studentów
w procesie uczenia się*</t>
  </si>
  <si>
    <t>09.2-1DKS-A5-WZLPP</t>
  </si>
  <si>
    <t>16.1-DKS-A7-WF</t>
  </si>
  <si>
    <t>15.1-1DKS-BC1-AI</t>
  </si>
  <si>
    <t>15.1-1DKS-BC2-AZM</t>
  </si>
  <si>
    <t>15.1-1DKS-BC3-DŹI</t>
  </si>
  <si>
    <t>15.1-1DKS-BC4-ET</t>
  </si>
  <si>
    <t>4a.BLOK PRZEDMIOTÓW:  DZIENNIKARSTWO NOWYCH MEDIÓW (blok do wyboru)</t>
  </si>
  <si>
    <t>4c.BLOK PRZEDMIOTÓW:  WIZERUNEK PROMOCJA I REKLAMA (blok do wyboru)</t>
  </si>
  <si>
    <t>4b.BLOK PRZEDMIOTÓW:   REALIZACJA RADIOWO-TELEWIZYJNA  (blok do wyboru)</t>
  </si>
  <si>
    <t>15.1-1DKS-D2-IPGD</t>
  </si>
  <si>
    <t>15.1-1DKS-D4-PP</t>
  </si>
  <si>
    <t>15.1-1DKS-D7-WFNM</t>
  </si>
  <si>
    <t>15.1-1DKS-D1-DPA</t>
  </si>
  <si>
    <t>15.3-1DKS-D3-PRIBŻP</t>
  </si>
  <si>
    <t>14.4-1DKS-D6-PRPR</t>
  </si>
  <si>
    <t>15.9-1DKS-F2-KL</t>
  </si>
  <si>
    <t>15.0-1DKS-F3-KW</t>
  </si>
  <si>
    <t>08.0-1 DKS-F4-KP</t>
  </si>
  <si>
    <t>15.1-1DKS-F2- KR</t>
  </si>
  <si>
    <t>11.3-1DKS-BC6-GK</t>
  </si>
  <si>
    <t>14.1-1DKS-BC7-HM</t>
  </si>
  <si>
    <t>08.3-1DKS-BC8-HPXX</t>
  </si>
  <si>
    <t>15.1-1DKS-BC9-JWD</t>
  </si>
  <si>
    <t>15.0-1DKS-BC10-KM</t>
  </si>
  <si>
    <t>15.0-1DKS-BC11-NoK</t>
  </si>
  <si>
    <t>15.0-1DKS-BC12-NM</t>
  </si>
  <si>
    <t>10.0-1DKS-BC13-PP</t>
  </si>
  <si>
    <t>15.1-1DKS-BC14-PSM</t>
  </si>
  <si>
    <t>10.3-1DKS-BC15-PM</t>
  </si>
  <si>
    <t>15.3-1DKS-BC16-PR</t>
  </si>
  <si>
    <t>15.1-1DKS-BC17-RM</t>
  </si>
  <si>
    <t>15.3-1DKS-BC18-R</t>
  </si>
  <si>
    <t>15.0-1DKS-BC19-R</t>
  </si>
  <si>
    <t>08.9-1DKS-BC20-RE</t>
  </si>
  <si>
    <t>14.2-1DKS-BC21-SEMTBS</t>
  </si>
  <si>
    <t>15.1-1DKS-BC22-SMŚ</t>
  </si>
  <si>
    <t>15.1-1DKS-BC23-SZR</t>
  </si>
  <si>
    <t>11.3-1DKS-BC24-TIM</t>
  </si>
  <si>
    <t>15.1-1DKS-BC25-TGD</t>
  </si>
  <si>
    <t>15.1-1DKS-BC26-WDZ</t>
  </si>
  <si>
    <t>14.1-1DKS-BC27-WSP</t>
  </si>
  <si>
    <t>08.9-1DKS-BC28-WJP</t>
  </si>
  <si>
    <t>15.1- 1 DKS-BC29-WNM</t>
  </si>
  <si>
    <t>15.1-1DKS-BC30-WM1</t>
  </si>
  <si>
    <t>15.1-1DKS-BC31-WM2</t>
  </si>
  <si>
    <t>Seminarium dyplomowe***</t>
  </si>
  <si>
    <t>Pracownia dyplomowa***</t>
  </si>
  <si>
    <t xml:space="preserve">* </t>
  </si>
  <si>
    <t xml:space="preserve">** </t>
  </si>
  <si>
    <t xml:space="preserve">Ścieżka dyplomowania zakładająca przygotowanie  tradycyjnej rozprawy dyplomowej (teoretycznej) </t>
  </si>
  <si>
    <t>***</t>
  </si>
  <si>
    <t>Język polski - lektorat dla obcokrajowców****</t>
  </si>
  <si>
    <t>****Język polski jest obowiązkowy dla studentów obcokrajowców. Realizowanych w tym bloku zajęć nie wlicza się do ogólnego wymiaru godzin dla kierunku. Uzyskane punty ECTS wykraczają poza wymagany limit</t>
  </si>
  <si>
    <t>Seminarium dyplomowe**</t>
  </si>
  <si>
    <t>15.1-1DKS-E3-SD</t>
  </si>
  <si>
    <t>15.1-1DKS-E4-PD</t>
  </si>
  <si>
    <t>Alternatywna ścieżka dyplomowania zakładająca przygotowanie  projektu (w  zależności od wybranego w czasie studiów bloku) z zakresu PR i reklamy lub portfolio obejmujące opublikowane prace dziennikarskie stanowiące pewną formalną lub tematyczną całość. Prócz projektu student przygotowuje jego opis z wykorzystaniem aparatu naukowego. W tej ścieżce dyplomowania część seminarium prowadzona jest w formie pracowni dyplomowej. Szczegóły realizacji obu ścieżek dyplomowania określa regulamin dyplomowania opracowany dla kierunku Dziennikarstwo i komunikacja społeczna.</t>
  </si>
  <si>
    <t>HARMONOGRAM REALIZACJI PROGRAMU STUDIÓW (PLAN STUDIÓW) STACJONARNYCH PIERWSZEGO STOPNIA</t>
  </si>
  <si>
    <t>15.1-1DKS-F4-ŹILR</t>
  </si>
  <si>
    <t>15.0-1DKS-F1-GVFKS</t>
  </si>
  <si>
    <t>11.3-1DKS-D3-PPSWWW</t>
  </si>
  <si>
    <t>Copywriting &amp; webwriting</t>
  </si>
  <si>
    <t>Wykład monograficzny (do wyboru)</t>
  </si>
  <si>
    <t xml:space="preserve">Kierunek: Dziennikarstwo i komunikacja społeczna - profil praktyczny. Obowiązuje studentów rozpoczynających kształcenie w  roku ak. 2021/2022 </t>
  </si>
  <si>
    <t>08.1-1DKS-A6-F</t>
  </si>
  <si>
    <t>14.4-1DKS-A8-PU;09.9-1DKS-A8-EJ;16.0-1DKS-A8-ASV</t>
  </si>
  <si>
    <t>15.9-1DKS-BC5-CW</t>
  </si>
  <si>
    <t>15.1-1DKS-D2-EG</t>
  </si>
  <si>
    <t>15.2-1DKS-D3-PA</t>
  </si>
  <si>
    <t>15.1-1DKS-D4-RTGD</t>
  </si>
  <si>
    <t>15.2-1DKS-D5-RD</t>
  </si>
  <si>
    <t>15.1-1DKS-D6-SZA</t>
  </si>
  <si>
    <t>1. Studenta obowiązują zajęcia z wychowania fizycznego w wymiarze 60 godzin (uwzględnione w planie studiów). 2. Studenta obowiązuje szkolenie dotyczące BHP w wymiarze 4 godzin na I semestrze. 3. Studenta obowiązuje szkolenie biblioteczne w wymiarze 2 godzin na I semestrze. 4. Studenta obowiązuje szkolenie z zakresu pierwszej pomocy przedmedycznej  w wymiarze 4 godzin na I roku studiów. (2., 3. i  4. zajęcia jednorazowe, nieuwzględnione w planie studiów).</t>
  </si>
  <si>
    <t>Przedmiot wsparcia do wyboru: Akademicki savoir-vivre, Etykieta językowa, Profilaktyka uzależnień. Każdy przedmiot będzie w ofercie w semestrze pierwszym i drugim. Student musi zaliczyć dwa spośród trzech przedmiotów, po jednym w każdym semestrze. W semestrze drugim nie może wybrać ponownie przedmiotu już zaliczonego.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</si>
</sst>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i/>
      <sz val="18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14"/>
      <name val="Calibri"/>
      <family val="2"/>
      <charset val="238"/>
    </font>
    <font>
      <b/>
      <sz val="18"/>
      <name val="Arial"/>
      <family val="2"/>
      <charset val="238"/>
    </font>
    <font>
      <b/>
      <sz val="24"/>
      <name val="Calibri"/>
      <family val="2"/>
      <charset val="238"/>
    </font>
    <font>
      <sz val="24"/>
      <name val="Calibri"/>
      <family val="2"/>
      <charset val="238"/>
    </font>
    <font>
      <i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9" fontId="9" fillId="0" borderId="0" xfId="1" applyFont="1" applyAlignment="1">
      <alignment horizontal="center" vertical="center" wrapText="1"/>
    </xf>
    <xf numFmtId="9" fontId="10" fillId="0" borderId="0" xfId="1" applyFont="1" applyAlignment="1">
      <alignment horizontal="left" vertical="center" wrapText="1"/>
    </xf>
    <xf numFmtId="9" fontId="11" fillId="0" borderId="0" xfId="1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5" borderId="0" xfId="0" applyFont="1" applyFill="1"/>
    <xf numFmtId="0" fontId="16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4" borderId="0" xfId="0" applyFont="1" applyFill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/>
    </xf>
    <xf numFmtId="0" fontId="17" fillId="0" borderId="1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0" xfId="0" applyFont="1" applyFill="1"/>
    <xf numFmtId="0" fontId="15" fillId="0" borderId="0" xfId="0" applyFont="1" applyFill="1"/>
    <xf numFmtId="0" fontId="16" fillId="0" borderId="1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169"/>
  <sheetViews>
    <sheetView showGridLines="0" tabSelected="1" zoomScale="50" zoomScaleNormal="50" zoomScaleSheetLayoutView="50" zoomScalePageLayoutView="40" workbookViewId="0">
      <selection activeCell="M64" sqref="M64"/>
    </sheetView>
  </sheetViews>
  <sheetFormatPr defaultColWidth="9.140625" defaultRowHeight="32.25" customHeight="1" x14ac:dyDescent="0.35"/>
  <cols>
    <col min="1" max="1" width="7.42578125" style="6" customWidth="1"/>
    <col min="2" max="2" width="63.85546875" style="7" customWidth="1"/>
    <col min="3" max="3" width="34.5703125" style="3" customWidth="1"/>
    <col min="4" max="4" width="7.5703125" style="10" customWidth="1"/>
    <col min="5" max="5" width="8.5703125" style="3" customWidth="1"/>
    <col min="6" max="6" width="8.140625" style="3" customWidth="1"/>
    <col min="7" max="9" width="7.5703125" style="3" customWidth="1"/>
    <col min="10" max="10" width="9.5703125" style="3" customWidth="1"/>
    <col min="11" max="12" width="7.5703125" style="3" customWidth="1"/>
    <col min="13" max="13" width="7.42578125" style="3" customWidth="1"/>
    <col min="14" max="14" width="9.85546875" style="3" customWidth="1"/>
    <col min="15" max="17" width="7.5703125" style="3" customWidth="1"/>
    <col min="18" max="18" width="9" style="3" customWidth="1"/>
    <col min="19" max="19" width="7.5703125" style="3" customWidth="1"/>
    <col min="20" max="20" width="8.42578125" style="3" customWidth="1"/>
    <col min="21" max="21" width="7.42578125" style="3" customWidth="1"/>
    <col min="22" max="22" width="9.5703125" style="3" customWidth="1"/>
    <col min="23" max="23" width="7.5703125" style="3" customWidth="1"/>
    <col min="24" max="24" width="8" style="3" customWidth="1"/>
    <col min="25" max="25" width="8.140625" style="3" customWidth="1"/>
    <col min="26" max="26" width="9.140625" style="3"/>
    <col min="27" max="27" width="8.140625" style="3" customWidth="1"/>
    <col min="28" max="28" width="8.42578125" style="3" customWidth="1"/>
    <col min="29" max="29" width="7.5703125" style="3" customWidth="1"/>
    <col min="30" max="30" width="10" style="3" customWidth="1"/>
    <col min="31" max="31" width="16.140625" style="3" customWidth="1"/>
    <col min="32" max="32" width="23.140625" style="3" customWidth="1"/>
    <col min="33" max="33" width="12.140625" style="3" customWidth="1"/>
    <col min="34" max="34" width="18.5703125" style="6" bestFit="1" customWidth="1"/>
    <col min="35" max="35" width="11" style="6" bestFit="1" customWidth="1"/>
    <col min="36" max="16384" width="9.140625" style="6"/>
  </cols>
  <sheetData>
    <row r="1" spans="1:39" ht="39.75" customHeight="1" x14ac:dyDescent="0.5">
      <c r="A1" s="77" t="s">
        <v>178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9" ht="30.75" customHeight="1" x14ac:dyDescent="0.5">
      <c r="A2" s="79"/>
      <c r="B2" s="80" t="s">
        <v>26</v>
      </c>
      <c r="C2" s="81"/>
      <c r="D2" s="81"/>
      <c r="E2" s="81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9" ht="68.25" customHeight="1" x14ac:dyDescent="0.5">
      <c r="A3" s="79"/>
      <c r="B3" s="83" t="s">
        <v>184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6"/>
    </row>
    <row r="4" spans="1:39" ht="42" customHeight="1" x14ac:dyDescent="0.35">
      <c r="A4" s="45"/>
      <c r="B4" s="84" t="s">
        <v>27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  <c r="AF4" s="85"/>
      <c r="AG4" s="85"/>
    </row>
    <row r="5" spans="1:39" ht="32.25" customHeight="1" x14ac:dyDescent="0.35">
      <c r="A5" s="86"/>
      <c r="B5" s="87"/>
      <c r="C5" s="87"/>
      <c r="D5" s="87"/>
      <c r="E5" s="87"/>
      <c r="F5" s="88"/>
      <c r="G5" s="89" t="s">
        <v>3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</row>
    <row r="6" spans="1:39" ht="32.25" customHeight="1" x14ac:dyDescent="0.35">
      <c r="A6" s="92" t="s">
        <v>0</v>
      </c>
      <c r="B6" s="93" t="s">
        <v>4</v>
      </c>
      <c r="C6" s="94" t="s">
        <v>1</v>
      </c>
      <c r="D6" s="95" t="s">
        <v>30</v>
      </c>
      <c r="E6" s="95"/>
      <c r="F6" s="95"/>
      <c r="G6" s="96" t="s">
        <v>5</v>
      </c>
      <c r="H6" s="96"/>
      <c r="I6" s="96"/>
      <c r="J6" s="96"/>
      <c r="K6" s="96"/>
      <c r="L6" s="96"/>
      <c r="M6" s="96"/>
      <c r="N6" s="96"/>
      <c r="O6" s="96" t="s">
        <v>6</v>
      </c>
      <c r="P6" s="96"/>
      <c r="Q6" s="96"/>
      <c r="R6" s="96"/>
      <c r="S6" s="96"/>
      <c r="T6" s="96"/>
      <c r="U6" s="96"/>
      <c r="V6" s="96"/>
      <c r="W6" s="96" t="s">
        <v>7</v>
      </c>
      <c r="X6" s="96"/>
      <c r="Y6" s="96"/>
      <c r="Z6" s="96"/>
      <c r="AA6" s="96"/>
      <c r="AB6" s="96"/>
      <c r="AC6" s="96"/>
      <c r="AD6" s="96"/>
      <c r="AE6" s="94" t="s">
        <v>8</v>
      </c>
      <c r="AF6" s="94" t="s">
        <v>23</v>
      </c>
      <c r="AG6" s="94" t="s">
        <v>9</v>
      </c>
    </row>
    <row r="7" spans="1:39" s="8" customFormat="1" ht="32.25" customHeight="1" x14ac:dyDescent="0.25">
      <c r="A7" s="92"/>
      <c r="B7" s="93"/>
      <c r="C7" s="97"/>
      <c r="D7" s="95"/>
      <c r="E7" s="95"/>
      <c r="F7" s="95"/>
      <c r="G7" s="98" t="s">
        <v>12</v>
      </c>
      <c r="H7" s="99"/>
      <c r="I7" s="99"/>
      <c r="J7" s="100"/>
      <c r="K7" s="101" t="s">
        <v>13</v>
      </c>
      <c r="L7" s="102"/>
      <c r="M7" s="102"/>
      <c r="N7" s="103"/>
      <c r="O7" s="98" t="s">
        <v>14</v>
      </c>
      <c r="P7" s="99"/>
      <c r="Q7" s="99"/>
      <c r="R7" s="100"/>
      <c r="S7" s="101" t="s">
        <v>15</v>
      </c>
      <c r="T7" s="102"/>
      <c r="U7" s="102"/>
      <c r="V7" s="103"/>
      <c r="W7" s="98" t="s">
        <v>16</v>
      </c>
      <c r="X7" s="99"/>
      <c r="Y7" s="99"/>
      <c r="Z7" s="100"/>
      <c r="AA7" s="101" t="s">
        <v>17</v>
      </c>
      <c r="AB7" s="102"/>
      <c r="AC7" s="102"/>
      <c r="AD7" s="103"/>
      <c r="AE7" s="97"/>
      <c r="AF7" s="97"/>
      <c r="AG7" s="97"/>
    </row>
    <row r="8" spans="1:39" s="8" customFormat="1" ht="32.25" customHeight="1" thickBot="1" x14ac:dyDescent="0.3">
      <c r="A8" s="104"/>
      <c r="B8" s="105"/>
      <c r="C8" s="106"/>
      <c r="D8" s="107" t="s">
        <v>2</v>
      </c>
      <c r="E8" s="107" t="s">
        <v>19</v>
      </c>
      <c r="F8" s="107" t="s">
        <v>18</v>
      </c>
      <c r="G8" s="108" t="s">
        <v>20</v>
      </c>
      <c r="H8" s="108" t="s">
        <v>21</v>
      </c>
      <c r="I8" s="108" t="s">
        <v>22</v>
      </c>
      <c r="J8" s="108" t="s">
        <v>10</v>
      </c>
      <c r="K8" s="109" t="s">
        <v>20</v>
      </c>
      <c r="L8" s="109" t="s">
        <v>21</v>
      </c>
      <c r="M8" s="109" t="s">
        <v>22</v>
      </c>
      <c r="N8" s="109" t="s">
        <v>10</v>
      </c>
      <c r="O8" s="108" t="s">
        <v>20</v>
      </c>
      <c r="P8" s="108" t="s">
        <v>21</v>
      </c>
      <c r="Q8" s="108" t="s">
        <v>22</v>
      </c>
      <c r="R8" s="108" t="s">
        <v>10</v>
      </c>
      <c r="S8" s="109" t="s">
        <v>20</v>
      </c>
      <c r="T8" s="109" t="s">
        <v>21</v>
      </c>
      <c r="U8" s="109" t="s">
        <v>22</v>
      </c>
      <c r="V8" s="109" t="s">
        <v>10</v>
      </c>
      <c r="W8" s="108" t="s">
        <v>20</v>
      </c>
      <c r="X8" s="108" t="s">
        <v>21</v>
      </c>
      <c r="Y8" s="108" t="s">
        <v>22</v>
      </c>
      <c r="Z8" s="108" t="s">
        <v>10</v>
      </c>
      <c r="AA8" s="109" t="s">
        <v>20</v>
      </c>
      <c r="AB8" s="109" t="s">
        <v>21</v>
      </c>
      <c r="AC8" s="109" t="s">
        <v>22</v>
      </c>
      <c r="AD8" s="109" t="s">
        <v>10</v>
      </c>
      <c r="AE8" s="106"/>
      <c r="AF8" s="106"/>
      <c r="AG8" s="106"/>
    </row>
    <row r="9" spans="1:39" ht="32.25" customHeight="1" x14ac:dyDescent="0.35">
      <c r="A9" s="110" t="s">
        <v>31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</row>
    <row r="10" spans="1:39" ht="23.25" x14ac:dyDescent="0.35">
      <c r="A10" s="55">
        <v>1</v>
      </c>
      <c r="B10" s="25" t="s">
        <v>24</v>
      </c>
      <c r="C10" s="42" t="s">
        <v>35</v>
      </c>
      <c r="D10" s="26">
        <v>5</v>
      </c>
      <c r="E10" s="26" t="s">
        <v>34</v>
      </c>
      <c r="F10" s="26"/>
      <c r="G10" s="27"/>
      <c r="H10" s="27"/>
      <c r="I10" s="27"/>
      <c r="J10" s="27"/>
      <c r="K10" s="31"/>
      <c r="L10" s="31">
        <v>30</v>
      </c>
      <c r="M10" s="31"/>
      <c r="N10" s="31">
        <v>2</v>
      </c>
      <c r="O10" s="32"/>
      <c r="P10" s="32">
        <v>30</v>
      </c>
      <c r="Q10" s="32"/>
      <c r="R10" s="32">
        <v>2</v>
      </c>
      <c r="S10" s="31"/>
      <c r="T10" s="31">
        <v>30</v>
      </c>
      <c r="U10" s="31"/>
      <c r="V10" s="31">
        <v>2</v>
      </c>
      <c r="W10" s="32"/>
      <c r="X10" s="32">
        <v>30</v>
      </c>
      <c r="Y10" s="32"/>
      <c r="Z10" s="32">
        <v>3</v>
      </c>
      <c r="AA10" s="28"/>
      <c r="AB10" s="28"/>
      <c r="AC10" s="28"/>
      <c r="AD10" s="28"/>
      <c r="AE10" s="30">
        <f>L10+P10+T10+X10</f>
        <v>120</v>
      </c>
      <c r="AF10" s="30">
        <v>225</v>
      </c>
      <c r="AG10" s="30">
        <f>N10+R10+V10+Z10</f>
        <v>9</v>
      </c>
    </row>
    <row r="11" spans="1:39" ht="23.25" x14ac:dyDescent="0.35">
      <c r="A11" s="55">
        <v>2</v>
      </c>
      <c r="B11" s="25" t="s">
        <v>28</v>
      </c>
      <c r="C11" s="41" t="s">
        <v>110</v>
      </c>
      <c r="D11" s="30"/>
      <c r="E11" s="30">
        <v>1</v>
      </c>
      <c r="F11" s="30"/>
      <c r="G11" s="35"/>
      <c r="H11" s="35">
        <v>30</v>
      </c>
      <c r="I11" s="35"/>
      <c r="J11" s="35">
        <v>1</v>
      </c>
      <c r="K11" s="50"/>
      <c r="L11" s="50"/>
      <c r="M11" s="50"/>
      <c r="N11" s="50"/>
      <c r="O11" s="35"/>
      <c r="P11" s="35"/>
      <c r="Q11" s="35"/>
      <c r="R11" s="35"/>
      <c r="S11" s="50"/>
      <c r="T11" s="50"/>
      <c r="U11" s="50"/>
      <c r="V11" s="50"/>
      <c r="W11" s="35"/>
      <c r="X11" s="35"/>
      <c r="Y11" s="35"/>
      <c r="Z11" s="35"/>
      <c r="AA11" s="50"/>
      <c r="AB11" s="50"/>
      <c r="AC11" s="50"/>
      <c r="AD11" s="50"/>
      <c r="AE11" s="30">
        <f>H11</f>
        <v>30</v>
      </c>
      <c r="AF11" s="30">
        <v>30</v>
      </c>
      <c r="AG11" s="30">
        <v>1</v>
      </c>
    </row>
    <row r="12" spans="1:39" ht="46.5" x14ac:dyDescent="0.35">
      <c r="A12" s="55">
        <v>3</v>
      </c>
      <c r="B12" s="25" t="s">
        <v>29</v>
      </c>
      <c r="C12" s="41" t="s">
        <v>111</v>
      </c>
      <c r="D12" s="30"/>
      <c r="E12" s="30">
        <v>1</v>
      </c>
      <c r="F12" s="30"/>
      <c r="G12" s="35">
        <v>15</v>
      </c>
      <c r="H12" s="35"/>
      <c r="I12" s="35"/>
      <c r="J12" s="112">
        <v>1</v>
      </c>
      <c r="K12" s="50"/>
      <c r="L12" s="50"/>
      <c r="M12" s="50"/>
      <c r="N12" s="113"/>
      <c r="O12" s="35"/>
      <c r="P12" s="35"/>
      <c r="Q12" s="35"/>
      <c r="R12" s="35"/>
      <c r="S12" s="50"/>
      <c r="T12" s="50"/>
      <c r="U12" s="50"/>
      <c r="V12" s="50"/>
      <c r="W12" s="35"/>
      <c r="X12" s="35"/>
      <c r="Y12" s="35"/>
      <c r="Z12" s="35"/>
      <c r="AA12" s="50"/>
      <c r="AB12" s="50"/>
      <c r="AC12" s="50"/>
      <c r="AD12" s="50"/>
      <c r="AE12" s="30">
        <v>15</v>
      </c>
      <c r="AF12" s="30">
        <v>15</v>
      </c>
      <c r="AG12" s="30">
        <v>0.5</v>
      </c>
    </row>
    <row r="13" spans="1:39" ht="23.25" x14ac:dyDescent="0.35">
      <c r="A13" s="55">
        <v>4</v>
      </c>
      <c r="B13" s="25" t="s">
        <v>25</v>
      </c>
      <c r="C13" s="41" t="s">
        <v>36</v>
      </c>
      <c r="D13" s="30"/>
      <c r="E13" s="30">
        <v>2</v>
      </c>
      <c r="F13" s="30"/>
      <c r="G13" s="35">
        <v>15</v>
      </c>
      <c r="H13" s="35"/>
      <c r="I13" s="35"/>
      <c r="J13" s="114"/>
      <c r="K13" s="50"/>
      <c r="L13" s="50"/>
      <c r="M13" s="50"/>
      <c r="N13" s="115"/>
      <c r="O13" s="35"/>
      <c r="P13" s="35"/>
      <c r="Q13" s="35"/>
      <c r="R13" s="35"/>
      <c r="S13" s="50"/>
      <c r="T13" s="50"/>
      <c r="U13" s="50"/>
      <c r="V13" s="50"/>
      <c r="W13" s="35"/>
      <c r="X13" s="35"/>
      <c r="Y13" s="35"/>
      <c r="Z13" s="35"/>
      <c r="AA13" s="50"/>
      <c r="AB13" s="50"/>
      <c r="AC13" s="50"/>
      <c r="AD13" s="50"/>
      <c r="AE13" s="30">
        <v>15</v>
      </c>
      <c r="AF13" s="30">
        <v>15</v>
      </c>
      <c r="AG13" s="30">
        <v>0.5</v>
      </c>
    </row>
    <row r="14" spans="1:39" s="45" customFormat="1" ht="46.5" x14ac:dyDescent="0.35">
      <c r="A14" s="55">
        <v>5</v>
      </c>
      <c r="B14" s="34" t="s">
        <v>44</v>
      </c>
      <c r="C14" s="41" t="s">
        <v>121</v>
      </c>
      <c r="D14" s="30"/>
      <c r="E14" s="30">
        <v>2</v>
      </c>
      <c r="F14" s="29"/>
      <c r="G14" s="35">
        <v>30</v>
      </c>
      <c r="H14" s="35">
        <v>15</v>
      </c>
      <c r="I14" s="35"/>
      <c r="J14" s="35">
        <v>3</v>
      </c>
      <c r="K14" s="50"/>
      <c r="L14" s="50"/>
      <c r="M14" s="50"/>
      <c r="N14" s="50"/>
      <c r="O14" s="35"/>
      <c r="P14" s="35"/>
      <c r="Q14" s="35"/>
      <c r="R14" s="35"/>
      <c r="S14" s="50"/>
      <c r="T14" s="50"/>
      <c r="U14" s="50"/>
      <c r="V14" s="50"/>
      <c r="W14" s="35"/>
      <c r="X14" s="35"/>
      <c r="Y14" s="35"/>
      <c r="Z14" s="35"/>
      <c r="AA14" s="50"/>
      <c r="AB14" s="50"/>
      <c r="AC14" s="50"/>
      <c r="AD14" s="50"/>
      <c r="AE14" s="30">
        <f>G14+H14+I14+K14+L14+M14+O14+P14+Q14+S14+T14+U14+W14+X14+Y14+AA14+AB14+AC14</f>
        <v>45</v>
      </c>
      <c r="AF14" s="30">
        <v>75</v>
      </c>
      <c r="AG14" s="33">
        <v>3</v>
      </c>
    </row>
    <row r="15" spans="1:39" s="62" customFormat="1" ht="23.25" x14ac:dyDescent="0.35">
      <c r="A15" s="55">
        <v>6</v>
      </c>
      <c r="B15" s="56" t="s">
        <v>38</v>
      </c>
      <c r="C15" s="57" t="s">
        <v>185</v>
      </c>
      <c r="D15" s="54"/>
      <c r="E15" s="54">
        <v>1</v>
      </c>
      <c r="F15" s="58"/>
      <c r="G15" s="35">
        <v>30</v>
      </c>
      <c r="H15" s="35"/>
      <c r="I15" s="35"/>
      <c r="J15" s="35">
        <v>2</v>
      </c>
      <c r="K15" s="50"/>
      <c r="L15" s="50"/>
      <c r="M15" s="50"/>
      <c r="N15" s="50"/>
      <c r="O15" s="35"/>
      <c r="P15" s="35"/>
      <c r="Q15" s="35"/>
      <c r="R15" s="35"/>
      <c r="S15" s="50"/>
      <c r="T15" s="50"/>
      <c r="U15" s="50"/>
      <c r="V15" s="50"/>
      <c r="W15" s="35"/>
      <c r="X15" s="35"/>
      <c r="Y15" s="35"/>
      <c r="Z15" s="35"/>
      <c r="AA15" s="50"/>
      <c r="AB15" s="50"/>
      <c r="AC15" s="50"/>
      <c r="AD15" s="50"/>
      <c r="AE15" s="54">
        <f>G15+H15+I15+K15+L15+M15+O15+P15+Q15+S15+T15+U15+W15+X15+Y15+AA15+AB15+AC15</f>
        <v>30</v>
      </c>
      <c r="AF15" s="54">
        <v>50</v>
      </c>
      <c r="AG15" s="54">
        <v>2</v>
      </c>
      <c r="AK15" s="53"/>
      <c r="AL15" s="53"/>
      <c r="AM15" s="53"/>
    </row>
    <row r="16" spans="1:39" s="123" customFormat="1" ht="23.25" x14ac:dyDescent="0.35">
      <c r="A16" s="55">
        <v>7</v>
      </c>
      <c r="B16" s="122" t="s">
        <v>112</v>
      </c>
      <c r="C16" s="57" t="s">
        <v>122</v>
      </c>
      <c r="D16" s="54"/>
      <c r="E16" s="54">
        <v>2.2999999999999998</v>
      </c>
      <c r="F16" s="54"/>
      <c r="G16" s="35"/>
      <c r="H16" s="35"/>
      <c r="I16" s="35"/>
      <c r="J16" s="35"/>
      <c r="K16" s="50"/>
      <c r="L16" s="50">
        <v>30</v>
      </c>
      <c r="M16" s="50"/>
      <c r="N16" s="46">
        <v>0</v>
      </c>
      <c r="O16" s="35"/>
      <c r="P16" s="35">
        <v>30</v>
      </c>
      <c r="Q16" s="35"/>
      <c r="R16" s="35">
        <v>0</v>
      </c>
      <c r="S16" s="50"/>
      <c r="T16" s="50"/>
      <c r="U16" s="50"/>
      <c r="V16" s="50"/>
      <c r="W16" s="35"/>
      <c r="X16" s="35"/>
      <c r="Y16" s="35"/>
      <c r="Z16" s="35"/>
      <c r="AA16" s="50"/>
      <c r="AB16" s="50"/>
      <c r="AC16" s="50"/>
      <c r="AD16" s="50"/>
      <c r="AE16" s="54">
        <v>60</v>
      </c>
      <c r="AF16" s="54">
        <v>60</v>
      </c>
      <c r="AG16" s="54">
        <v>0</v>
      </c>
    </row>
    <row r="17" spans="1:39" s="124" customFormat="1" ht="46.5" x14ac:dyDescent="0.35">
      <c r="A17" s="55">
        <v>8</v>
      </c>
      <c r="B17" s="122" t="s">
        <v>120</v>
      </c>
      <c r="C17" s="57" t="s">
        <v>186</v>
      </c>
      <c r="D17" s="54"/>
      <c r="E17" s="54">
        <v>1.2</v>
      </c>
      <c r="F17" s="54"/>
      <c r="G17" s="35">
        <v>15</v>
      </c>
      <c r="H17" s="35"/>
      <c r="I17" s="35"/>
      <c r="J17" s="35">
        <v>1</v>
      </c>
      <c r="K17" s="50"/>
      <c r="L17" s="50">
        <v>15</v>
      </c>
      <c r="M17" s="50"/>
      <c r="N17" s="50">
        <v>1</v>
      </c>
      <c r="O17" s="35"/>
      <c r="P17" s="35"/>
      <c r="Q17" s="35"/>
      <c r="R17" s="35"/>
      <c r="S17" s="50"/>
      <c r="T17" s="50"/>
      <c r="U17" s="50"/>
      <c r="V17" s="50"/>
      <c r="W17" s="35"/>
      <c r="X17" s="35"/>
      <c r="Y17" s="35"/>
      <c r="Z17" s="35"/>
      <c r="AA17" s="50"/>
      <c r="AB17" s="50"/>
      <c r="AC17" s="50"/>
      <c r="AD17" s="50"/>
      <c r="AE17" s="54">
        <f>G17+L17</f>
        <v>30</v>
      </c>
      <c r="AF17" s="54">
        <v>50</v>
      </c>
      <c r="AG17" s="54">
        <v>2</v>
      </c>
      <c r="AH17" s="123"/>
      <c r="AI17" s="123"/>
      <c r="AK17" s="123"/>
      <c r="AL17" s="123"/>
      <c r="AM17" s="123"/>
    </row>
    <row r="18" spans="1:39" ht="23.25" x14ac:dyDescent="0.35">
      <c r="A18" s="64" t="s">
        <v>11</v>
      </c>
      <c r="B18" s="65"/>
      <c r="C18" s="30"/>
      <c r="D18" s="30"/>
      <c r="E18" s="30"/>
      <c r="F18" s="30"/>
      <c r="G18" s="50">
        <f t="shared" ref="G18:AG18" si="0">SUM(G10:G17)</f>
        <v>105</v>
      </c>
      <c r="H18" s="50">
        <f t="shared" si="0"/>
        <v>45</v>
      </c>
      <c r="I18" s="50">
        <f t="shared" si="0"/>
        <v>0</v>
      </c>
      <c r="J18" s="50">
        <f t="shared" si="0"/>
        <v>8</v>
      </c>
      <c r="K18" s="50">
        <f t="shared" si="0"/>
        <v>0</v>
      </c>
      <c r="L18" s="50">
        <f t="shared" si="0"/>
        <v>75</v>
      </c>
      <c r="M18" s="50">
        <f t="shared" si="0"/>
        <v>0</v>
      </c>
      <c r="N18" s="50">
        <f t="shared" si="0"/>
        <v>3</v>
      </c>
      <c r="O18" s="50">
        <f t="shared" si="0"/>
        <v>0</v>
      </c>
      <c r="P18" s="50">
        <f t="shared" si="0"/>
        <v>60</v>
      </c>
      <c r="Q18" s="50">
        <f t="shared" si="0"/>
        <v>0</v>
      </c>
      <c r="R18" s="50">
        <f t="shared" si="0"/>
        <v>2</v>
      </c>
      <c r="S18" s="50">
        <f t="shared" si="0"/>
        <v>0</v>
      </c>
      <c r="T18" s="50">
        <f t="shared" si="0"/>
        <v>30</v>
      </c>
      <c r="U18" s="50">
        <f t="shared" si="0"/>
        <v>0</v>
      </c>
      <c r="V18" s="50">
        <f t="shared" si="0"/>
        <v>2</v>
      </c>
      <c r="W18" s="50">
        <f t="shared" si="0"/>
        <v>0</v>
      </c>
      <c r="X18" s="50">
        <f t="shared" si="0"/>
        <v>30</v>
      </c>
      <c r="Y18" s="50">
        <f t="shared" si="0"/>
        <v>0</v>
      </c>
      <c r="Z18" s="50">
        <f t="shared" si="0"/>
        <v>3</v>
      </c>
      <c r="AA18" s="50">
        <f t="shared" si="0"/>
        <v>0</v>
      </c>
      <c r="AB18" s="50">
        <f t="shared" si="0"/>
        <v>0</v>
      </c>
      <c r="AC18" s="50">
        <f t="shared" si="0"/>
        <v>0</v>
      </c>
      <c r="AD18" s="50">
        <f t="shared" si="0"/>
        <v>0</v>
      </c>
      <c r="AE18" s="50">
        <f t="shared" si="0"/>
        <v>345</v>
      </c>
      <c r="AF18" s="50">
        <f t="shared" si="0"/>
        <v>520</v>
      </c>
      <c r="AG18" s="50">
        <f t="shared" si="0"/>
        <v>18</v>
      </c>
    </row>
    <row r="19" spans="1:39" ht="23.25" x14ac:dyDescent="0.35">
      <c r="A19" s="66" t="s">
        <v>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</row>
    <row r="20" spans="1:39" ht="23.25" x14ac:dyDescent="0.35">
      <c r="A20" s="55">
        <v>1</v>
      </c>
      <c r="B20" s="25" t="s">
        <v>48</v>
      </c>
      <c r="C20" s="41" t="s">
        <v>123</v>
      </c>
      <c r="D20" s="30">
        <v>4</v>
      </c>
      <c r="E20" s="30">
        <v>4</v>
      </c>
      <c r="F20" s="29"/>
      <c r="G20" s="35"/>
      <c r="H20" s="35"/>
      <c r="I20" s="35"/>
      <c r="J20" s="35"/>
      <c r="K20" s="50"/>
      <c r="L20" s="50"/>
      <c r="M20" s="50"/>
      <c r="N20" s="50"/>
      <c r="O20" s="35"/>
      <c r="P20" s="35"/>
      <c r="Q20" s="35"/>
      <c r="R20" s="35"/>
      <c r="S20" s="50">
        <v>15</v>
      </c>
      <c r="T20" s="50">
        <v>15</v>
      </c>
      <c r="U20" s="50"/>
      <c r="V20" s="50">
        <v>3</v>
      </c>
      <c r="W20" s="35"/>
      <c r="X20" s="35"/>
      <c r="Y20" s="35"/>
      <c r="Z20" s="35"/>
      <c r="AA20" s="50"/>
      <c r="AB20" s="50"/>
      <c r="AC20" s="50"/>
      <c r="AD20" s="50"/>
      <c r="AE20" s="30">
        <f t="shared" ref="AE20:AE28" si="1">G20+H20+I20+K20+L20+M20+O20+P20+Q20+S20+T20+U20+W20+X20+Y20+AA20+AB20+AC20</f>
        <v>30</v>
      </c>
      <c r="AF20" s="30">
        <f>PRODUCT(25*AG20)</f>
        <v>75</v>
      </c>
      <c r="AG20" s="30">
        <v>3</v>
      </c>
    </row>
    <row r="21" spans="1:39" ht="23.25" x14ac:dyDescent="0.35">
      <c r="A21" s="55">
        <v>2</v>
      </c>
      <c r="B21" s="25" t="s">
        <v>49</v>
      </c>
      <c r="C21" s="41" t="s">
        <v>124</v>
      </c>
      <c r="D21" s="30">
        <v>3</v>
      </c>
      <c r="E21" s="30">
        <v>3</v>
      </c>
      <c r="F21" s="29"/>
      <c r="G21" s="35"/>
      <c r="H21" s="35"/>
      <c r="I21" s="35"/>
      <c r="J21" s="35"/>
      <c r="K21" s="50"/>
      <c r="L21" s="50"/>
      <c r="M21" s="50"/>
      <c r="N21" s="50"/>
      <c r="O21" s="35">
        <v>15</v>
      </c>
      <c r="P21" s="35">
        <v>24</v>
      </c>
      <c r="Q21" s="35">
        <v>6</v>
      </c>
      <c r="R21" s="35">
        <v>4</v>
      </c>
      <c r="S21" s="50"/>
      <c r="T21" s="50"/>
      <c r="U21" s="50"/>
      <c r="V21" s="50"/>
      <c r="W21" s="35"/>
      <c r="X21" s="35"/>
      <c r="Y21" s="35"/>
      <c r="Z21" s="35"/>
      <c r="AA21" s="50"/>
      <c r="AB21" s="50"/>
      <c r="AC21" s="50"/>
      <c r="AD21" s="50"/>
      <c r="AE21" s="30">
        <f t="shared" si="1"/>
        <v>45</v>
      </c>
      <c r="AF21" s="30">
        <v>100</v>
      </c>
      <c r="AG21" s="33">
        <v>4</v>
      </c>
    </row>
    <row r="22" spans="1:39" s="9" customFormat="1" ht="23.25" x14ac:dyDescent="0.35">
      <c r="A22" s="55">
        <v>3</v>
      </c>
      <c r="B22" s="25" t="s">
        <v>50</v>
      </c>
      <c r="C22" s="41" t="s">
        <v>125</v>
      </c>
      <c r="D22" s="30"/>
      <c r="E22" s="30">
        <v>1</v>
      </c>
      <c r="F22" s="29"/>
      <c r="G22" s="35">
        <v>10</v>
      </c>
      <c r="H22" s="35">
        <v>20</v>
      </c>
      <c r="I22" s="35"/>
      <c r="J22" s="35">
        <v>2</v>
      </c>
      <c r="K22" s="50"/>
      <c r="L22" s="50"/>
      <c r="M22" s="50"/>
      <c r="N22" s="50"/>
      <c r="O22" s="35"/>
      <c r="P22" s="35"/>
      <c r="Q22" s="35"/>
      <c r="R22" s="35"/>
      <c r="S22" s="50"/>
      <c r="T22" s="50"/>
      <c r="U22" s="50"/>
      <c r="V22" s="50"/>
      <c r="W22" s="35"/>
      <c r="X22" s="35"/>
      <c r="Y22" s="35"/>
      <c r="Z22" s="35"/>
      <c r="AA22" s="50"/>
      <c r="AB22" s="50"/>
      <c r="AC22" s="50"/>
      <c r="AD22" s="50"/>
      <c r="AE22" s="30">
        <f t="shared" si="1"/>
        <v>30</v>
      </c>
      <c r="AF22" s="30">
        <f>PRODUCT(25*AG22)</f>
        <v>50</v>
      </c>
      <c r="AG22" s="33">
        <v>2</v>
      </c>
      <c r="AK22" s="6"/>
      <c r="AL22" s="6"/>
      <c r="AM22" s="6"/>
    </row>
    <row r="23" spans="1:39" s="62" customFormat="1" ht="23.25" x14ac:dyDescent="0.35">
      <c r="A23" s="55">
        <v>4</v>
      </c>
      <c r="B23" s="56" t="s">
        <v>51</v>
      </c>
      <c r="C23" s="57" t="s">
        <v>126</v>
      </c>
      <c r="D23" s="54">
        <v>2</v>
      </c>
      <c r="E23" s="54"/>
      <c r="F23" s="58"/>
      <c r="G23" s="35"/>
      <c r="H23" s="35"/>
      <c r="I23" s="35"/>
      <c r="J23" s="35"/>
      <c r="K23" s="50">
        <v>30</v>
      </c>
      <c r="L23" s="50"/>
      <c r="M23" s="50"/>
      <c r="N23" s="50">
        <v>2</v>
      </c>
      <c r="O23" s="35"/>
      <c r="P23" s="35"/>
      <c r="Q23" s="35"/>
      <c r="R23" s="35"/>
      <c r="S23" s="50"/>
      <c r="T23" s="50"/>
      <c r="U23" s="50"/>
      <c r="V23" s="50"/>
      <c r="W23" s="35"/>
      <c r="X23" s="35"/>
      <c r="Y23" s="35"/>
      <c r="Z23" s="35"/>
      <c r="AA23" s="50"/>
      <c r="AB23" s="50"/>
      <c r="AC23" s="50"/>
      <c r="AD23" s="50"/>
      <c r="AE23" s="54">
        <f t="shared" si="1"/>
        <v>30</v>
      </c>
      <c r="AF23" s="54">
        <f>PRODUCT(25*AG23)</f>
        <v>50</v>
      </c>
      <c r="AG23" s="54">
        <v>2</v>
      </c>
      <c r="AK23" s="53"/>
      <c r="AL23" s="53"/>
      <c r="AM23" s="53"/>
    </row>
    <row r="24" spans="1:39" s="53" customFormat="1" ht="23.25" x14ac:dyDescent="0.35">
      <c r="A24" s="55">
        <v>5</v>
      </c>
      <c r="B24" s="56" t="s">
        <v>182</v>
      </c>
      <c r="C24" s="57" t="s">
        <v>187</v>
      </c>
      <c r="D24" s="54"/>
      <c r="E24" s="54">
        <v>3</v>
      </c>
      <c r="F24" s="58"/>
      <c r="G24" s="35"/>
      <c r="H24" s="35"/>
      <c r="I24" s="35"/>
      <c r="J24" s="35"/>
      <c r="K24" s="50"/>
      <c r="L24" s="50"/>
      <c r="M24" s="50"/>
      <c r="N24" s="50"/>
      <c r="O24" s="35"/>
      <c r="P24" s="35">
        <v>30</v>
      </c>
      <c r="Q24" s="35"/>
      <c r="R24" s="35">
        <v>2</v>
      </c>
      <c r="S24" s="50"/>
      <c r="T24" s="50"/>
      <c r="U24" s="50"/>
      <c r="V24" s="50"/>
      <c r="W24" s="35"/>
      <c r="X24" s="35"/>
      <c r="Y24" s="35"/>
      <c r="Z24" s="35"/>
      <c r="AA24" s="50"/>
      <c r="AB24" s="50"/>
      <c r="AC24" s="50"/>
      <c r="AD24" s="50"/>
      <c r="AE24" s="54">
        <v>30</v>
      </c>
      <c r="AF24" s="54">
        <v>50</v>
      </c>
      <c r="AG24" s="54">
        <v>2</v>
      </c>
    </row>
    <row r="25" spans="1:39" s="53" customFormat="1" ht="23.25" x14ac:dyDescent="0.35">
      <c r="A25" s="55">
        <v>6</v>
      </c>
      <c r="B25" s="56" t="s">
        <v>47</v>
      </c>
      <c r="C25" s="57" t="s">
        <v>140</v>
      </c>
      <c r="D25" s="54"/>
      <c r="E25" s="54">
        <v>3</v>
      </c>
      <c r="F25" s="58"/>
      <c r="G25" s="35"/>
      <c r="H25" s="35"/>
      <c r="I25" s="35"/>
      <c r="J25" s="35"/>
      <c r="K25" s="50"/>
      <c r="L25" s="50"/>
      <c r="M25" s="50"/>
      <c r="N25" s="50"/>
      <c r="O25" s="35">
        <v>15</v>
      </c>
      <c r="P25" s="35">
        <v>15</v>
      </c>
      <c r="Q25" s="35"/>
      <c r="R25" s="35">
        <v>2</v>
      </c>
      <c r="S25" s="50"/>
      <c r="T25" s="50"/>
      <c r="U25" s="50"/>
      <c r="V25" s="50"/>
      <c r="W25" s="35"/>
      <c r="X25" s="35"/>
      <c r="Y25" s="35"/>
      <c r="Z25" s="35"/>
      <c r="AA25" s="50"/>
      <c r="AB25" s="50"/>
      <c r="AC25" s="50"/>
      <c r="AD25" s="50"/>
      <c r="AE25" s="54">
        <f t="shared" si="1"/>
        <v>30</v>
      </c>
      <c r="AF25" s="54">
        <f>PRODUCT(25*AG25)</f>
        <v>50</v>
      </c>
      <c r="AG25" s="54">
        <v>2</v>
      </c>
    </row>
    <row r="26" spans="1:39" s="53" customFormat="1" ht="23.25" x14ac:dyDescent="0.35">
      <c r="A26" s="55">
        <v>7</v>
      </c>
      <c r="B26" s="56" t="s">
        <v>37</v>
      </c>
      <c r="C26" s="57" t="s">
        <v>141</v>
      </c>
      <c r="D26" s="54">
        <v>2</v>
      </c>
      <c r="E26" s="54">
        <v>2</v>
      </c>
      <c r="F26" s="58"/>
      <c r="G26" s="35"/>
      <c r="H26" s="35"/>
      <c r="I26" s="35"/>
      <c r="J26" s="35"/>
      <c r="K26" s="50">
        <v>15</v>
      </c>
      <c r="L26" s="50">
        <v>15</v>
      </c>
      <c r="M26" s="50"/>
      <c r="N26" s="50">
        <v>3</v>
      </c>
      <c r="O26" s="35"/>
      <c r="P26" s="35"/>
      <c r="Q26" s="35"/>
      <c r="R26" s="35"/>
      <c r="S26" s="50"/>
      <c r="T26" s="50"/>
      <c r="U26" s="50"/>
      <c r="V26" s="50"/>
      <c r="W26" s="35"/>
      <c r="X26" s="35"/>
      <c r="Y26" s="35"/>
      <c r="Z26" s="35"/>
      <c r="AA26" s="50"/>
      <c r="AB26" s="50"/>
      <c r="AC26" s="50"/>
      <c r="AD26" s="50"/>
      <c r="AE26" s="54">
        <f t="shared" si="1"/>
        <v>30</v>
      </c>
      <c r="AF26" s="54">
        <f>PRODUCT(25*AG26)</f>
        <v>75</v>
      </c>
      <c r="AG26" s="54">
        <v>3</v>
      </c>
    </row>
    <row r="27" spans="1:39" s="53" customFormat="1" ht="23.25" x14ac:dyDescent="0.35">
      <c r="A27" s="55">
        <v>8</v>
      </c>
      <c r="B27" s="56" t="s">
        <v>39</v>
      </c>
      <c r="C27" s="57" t="s">
        <v>142</v>
      </c>
      <c r="D27" s="54"/>
      <c r="E27" s="54">
        <v>1</v>
      </c>
      <c r="F27" s="58"/>
      <c r="G27" s="35">
        <v>15</v>
      </c>
      <c r="H27" s="35">
        <v>30</v>
      </c>
      <c r="I27" s="35"/>
      <c r="J27" s="35">
        <v>3</v>
      </c>
      <c r="K27" s="50"/>
      <c r="L27" s="50"/>
      <c r="M27" s="50"/>
      <c r="N27" s="50"/>
      <c r="O27" s="35"/>
      <c r="P27" s="35"/>
      <c r="Q27" s="35"/>
      <c r="R27" s="35"/>
      <c r="S27" s="50"/>
      <c r="T27" s="50"/>
      <c r="U27" s="50"/>
      <c r="V27" s="50"/>
      <c r="W27" s="35"/>
      <c r="X27" s="35"/>
      <c r="Y27" s="35"/>
      <c r="Z27" s="35"/>
      <c r="AA27" s="50"/>
      <c r="AB27" s="50"/>
      <c r="AC27" s="50"/>
      <c r="AD27" s="50"/>
      <c r="AE27" s="54">
        <f t="shared" si="1"/>
        <v>45</v>
      </c>
      <c r="AF27" s="54">
        <v>75</v>
      </c>
      <c r="AG27" s="54">
        <v>3</v>
      </c>
    </row>
    <row r="28" spans="1:39" s="53" customFormat="1" ht="23.25" x14ac:dyDescent="0.35">
      <c r="A28" s="55">
        <v>9</v>
      </c>
      <c r="B28" s="56" t="s">
        <v>54</v>
      </c>
      <c r="C28" s="57" t="s">
        <v>143</v>
      </c>
      <c r="D28" s="54">
        <v>3</v>
      </c>
      <c r="E28" s="54">
        <v>3</v>
      </c>
      <c r="F28" s="58"/>
      <c r="G28" s="35"/>
      <c r="H28" s="35"/>
      <c r="I28" s="35"/>
      <c r="J28" s="35"/>
      <c r="K28" s="50"/>
      <c r="L28" s="50"/>
      <c r="M28" s="50"/>
      <c r="N28" s="50"/>
      <c r="O28" s="35">
        <v>15</v>
      </c>
      <c r="P28" s="35">
        <v>30</v>
      </c>
      <c r="Q28" s="35"/>
      <c r="R28" s="35">
        <v>3</v>
      </c>
      <c r="S28" s="50"/>
      <c r="T28" s="50"/>
      <c r="U28" s="50"/>
      <c r="V28" s="50"/>
      <c r="W28" s="35"/>
      <c r="X28" s="35"/>
      <c r="Y28" s="35"/>
      <c r="Z28" s="35"/>
      <c r="AA28" s="50"/>
      <c r="AB28" s="50"/>
      <c r="AC28" s="50"/>
      <c r="AD28" s="50"/>
      <c r="AE28" s="54">
        <f t="shared" si="1"/>
        <v>45</v>
      </c>
      <c r="AF28" s="54">
        <v>75</v>
      </c>
      <c r="AG28" s="54">
        <v>3</v>
      </c>
    </row>
    <row r="29" spans="1:39" s="60" customFormat="1" ht="23.25" x14ac:dyDescent="0.25">
      <c r="A29" s="55">
        <v>10</v>
      </c>
      <c r="B29" s="56" t="s">
        <v>55</v>
      </c>
      <c r="C29" s="57" t="s">
        <v>144</v>
      </c>
      <c r="D29" s="54"/>
      <c r="E29" s="54">
        <v>3</v>
      </c>
      <c r="F29" s="58"/>
      <c r="G29" s="35"/>
      <c r="H29" s="35"/>
      <c r="I29" s="35"/>
      <c r="J29" s="35"/>
      <c r="K29" s="50"/>
      <c r="L29" s="50">
        <v>15</v>
      </c>
      <c r="M29" s="50"/>
      <c r="N29" s="50">
        <v>1</v>
      </c>
      <c r="O29" s="35"/>
      <c r="P29" s="35"/>
      <c r="Q29" s="35"/>
      <c r="R29" s="35"/>
      <c r="S29" s="50"/>
      <c r="T29" s="50"/>
      <c r="U29" s="50"/>
      <c r="V29" s="50"/>
      <c r="W29" s="35"/>
      <c r="X29" s="35"/>
      <c r="Y29" s="35"/>
      <c r="Z29" s="35"/>
      <c r="AA29" s="50"/>
      <c r="AB29" s="50"/>
      <c r="AC29" s="50"/>
      <c r="AD29" s="50"/>
      <c r="AE29" s="54">
        <v>15</v>
      </c>
      <c r="AF29" s="54">
        <v>25</v>
      </c>
      <c r="AG29" s="54">
        <v>1</v>
      </c>
      <c r="AH29" s="59"/>
      <c r="AI29" s="59"/>
      <c r="AJ29" s="59"/>
      <c r="AK29" s="59"/>
      <c r="AL29" s="59"/>
      <c r="AM29" s="59"/>
    </row>
    <row r="30" spans="1:39" s="53" customFormat="1" ht="23.25" x14ac:dyDescent="0.35">
      <c r="A30" s="55">
        <v>11</v>
      </c>
      <c r="B30" s="56" t="s">
        <v>40</v>
      </c>
      <c r="C30" s="57" t="s">
        <v>145</v>
      </c>
      <c r="D30" s="54">
        <v>1</v>
      </c>
      <c r="E30" s="54">
        <v>1</v>
      </c>
      <c r="F30" s="58"/>
      <c r="G30" s="35">
        <v>30</v>
      </c>
      <c r="H30" s="35">
        <v>30</v>
      </c>
      <c r="I30" s="35"/>
      <c r="J30" s="35">
        <v>4</v>
      </c>
      <c r="K30" s="50"/>
      <c r="L30" s="50"/>
      <c r="M30" s="50"/>
      <c r="N30" s="50"/>
      <c r="O30" s="35"/>
      <c r="P30" s="35"/>
      <c r="Q30" s="35"/>
      <c r="R30" s="35"/>
      <c r="S30" s="50"/>
      <c r="T30" s="50"/>
      <c r="U30" s="50"/>
      <c r="V30" s="50"/>
      <c r="W30" s="35"/>
      <c r="X30" s="35"/>
      <c r="Y30" s="35"/>
      <c r="Z30" s="35"/>
      <c r="AA30" s="50"/>
      <c r="AB30" s="50"/>
      <c r="AC30" s="50"/>
      <c r="AD30" s="50"/>
      <c r="AE30" s="54">
        <f>G30+H30+I30+K30+L30+M30+O30+P30+Q30+S30+T30+U30+W30+X30+Y30+AA30+AB30+AC30</f>
        <v>60</v>
      </c>
      <c r="AF30" s="54">
        <f>PRODUCT(25*AG30)</f>
        <v>100</v>
      </c>
      <c r="AG30" s="54">
        <v>4</v>
      </c>
    </row>
    <row r="31" spans="1:39" s="53" customFormat="1" ht="23.25" x14ac:dyDescent="0.35">
      <c r="A31" s="55">
        <v>12</v>
      </c>
      <c r="B31" s="56" t="s">
        <v>56</v>
      </c>
      <c r="C31" s="57" t="s">
        <v>146</v>
      </c>
      <c r="D31" s="54"/>
      <c r="E31" s="54">
        <v>2</v>
      </c>
      <c r="F31" s="58"/>
      <c r="G31" s="35"/>
      <c r="H31" s="35"/>
      <c r="I31" s="35"/>
      <c r="J31" s="35"/>
      <c r="K31" s="50">
        <v>15</v>
      </c>
      <c r="L31" s="50">
        <v>30</v>
      </c>
      <c r="M31" s="50"/>
      <c r="N31" s="50">
        <v>3</v>
      </c>
      <c r="O31" s="35"/>
      <c r="P31" s="35"/>
      <c r="Q31" s="35"/>
      <c r="R31" s="35"/>
      <c r="S31" s="50"/>
      <c r="T31" s="50"/>
      <c r="U31" s="50"/>
      <c r="V31" s="50"/>
      <c r="W31" s="35"/>
      <c r="X31" s="35"/>
      <c r="Y31" s="35"/>
      <c r="Z31" s="35"/>
      <c r="AA31" s="50"/>
      <c r="AB31" s="50"/>
      <c r="AC31" s="50"/>
      <c r="AD31" s="50"/>
      <c r="AE31" s="54">
        <f>(K31+L31)</f>
        <v>45</v>
      </c>
      <c r="AF31" s="54">
        <v>75</v>
      </c>
      <c r="AG31" s="54">
        <v>3</v>
      </c>
    </row>
    <row r="32" spans="1:39" s="53" customFormat="1" ht="23.25" x14ac:dyDescent="0.35">
      <c r="A32" s="55">
        <v>13</v>
      </c>
      <c r="B32" s="56" t="s">
        <v>41</v>
      </c>
      <c r="C32" s="57" t="s">
        <v>147</v>
      </c>
      <c r="D32" s="54"/>
      <c r="E32" s="54">
        <v>1</v>
      </c>
      <c r="F32" s="58"/>
      <c r="G32" s="35">
        <v>15</v>
      </c>
      <c r="H32" s="35">
        <v>15</v>
      </c>
      <c r="I32" s="35"/>
      <c r="J32" s="35">
        <v>2</v>
      </c>
      <c r="K32" s="50"/>
      <c r="L32" s="50"/>
      <c r="M32" s="50"/>
      <c r="N32" s="50"/>
      <c r="O32" s="35"/>
      <c r="P32" s="35"/>
      <c r="Q32" s="35"/>
      <c r="R32" s="35"/>
      <c r="S32" s="50"/>
      <c r="T32" s="50"/>
      <c r="U32" s="50"/>
      <c r="V32" s="50"/>
      <c r="W32" s="35"/>
      <c r="X32" s="35"/>
      <c r="Y32" s="35"/>
      <c r="Z32" s="35"/>
      <c r="AA32" s="50"/>
      <c r="AB32" s="50"/>
      <c r="AC32" s="50"/>
      <c r="AD32" s="50"/>
      <c r="AE32" s="54">
        <f>G32+H32+I32+K32+L32+M32+O32+P32+Q32+S32+T32+U32+W32+X32+Y32+AA32+AB32+AC32</f>
        <v>30</v>
      </c>
      <c r="AF32" s="54">
        <v>50</v>
      </c>
      <c r="AG32" s="54">
        <v>2</v>
      </c>
    </row>
    <row r="33" spans="1:33" s="53" customFormat="1" ht="23.25" x14ac:dyDescent="0.35">
      <c r="A33" s="55">
        <v>14</v>
      </c>
      <c r="B33" s="56" t="s">
        <v>57</v>
      </c>
      <c r="C33" s="57" t="s">
        <v>148</v>
      </c>
      <c r="D33" s="54">
        <v>4</v>
      </c>
      <c r="E33" s="54">
        <v>4</v>
      </c>
      <c r="F33" s="58"/>
      <c r="G33" s="35"/>
      <c r="H33" s="35"/>
      <c r="I33" s="35"/>
      <c r="J33" s="35"/>
      <c r="K33" s="50"/>
      <c r="L33" s="50"/>
      <c r="M33" s="50"/>
      <c r="N33" s="50"/>
      <c r="O33" s="35"/>
      <c r="P33" s="35"/>
      <c r="Q33" s="35"/>
      <c r="R33" s="35"/>
      <c r="S33" s="50">
        <v>30</v>
      </c>
      <c r="T33" s="50">
        <v>30</v>
      </c>
      <c r="U33" s="50"/>
      <c r="V33" s="50">
        <v>4</v>
      </c>
      <c r="W33" s="35"/>
      <c r="X33" s="35"/>
      <c r="Y33" s="35"/>
      <c r="Z33" s="35"/>
      <c r="AA33" s="50"/>
      <c r="AB33" s="50"/>
      <c r="AC33" s="50"/>
      <c r="AD33" s="50"/>
      <c r="AE33" s="54">
        <f>G33+H33+I33+K33+L33+M33+O33+P33+Q33+S33+T33+U33+W33+X33+Y33+AA33+AB33+AC33</f>
        <v>60</v>
      </c>
      <c r="AF33" s="54">
        <f>PRODUCT(25*AG33)</f>
        <v>100</v>
      </c>
      <c r="AG33" s="54">
        <v>4</v>
      </c>
    </row>
    <row r="34" spans="1:33" s="53" customFormat="1" ht="23.25" x14ac:dyDescent="0.35">
      <c r="A34" s="55">
        <v>15</v>
      </c>
      <c r="B34" s="56" t="s">
        <v>58</v>
      </c>
      <c r="C34" s="57" t="s">
        <v>149</v>
      </c>
      <c r="D34" s="54">
        <v>2</v>
      </c>
      <c r="E34" s="54">
        <v>2</v>
      </c>
      <c r="F34" s="58"/>
      <c r="G34" s="35"/>
      <c r="H34" s="35"/>
      <c r="I34" s="35"/>
      <c r="J34" s="35"/>
      <c r="K34" s="50">
        <v>30</v>
      </c>
      <c r="L34" s="50">
        <v>15</v>
      </c>
      <c r="M34" s="50"/>
      <c r="N34" s="50">
        <v>3</v>
      </c>
      <c r="O34" s="35"/>
      <c r="P34" s="35"/>
      <c r="Q34" s="35"/>
      <c r="R34" s="35"/>
      <c r="S34" s="50"/>
      <c r="T34" s="50"/>
      <c r="U34" s="50"/>
      <c r="V34" s="50"/>
      <c r="W34" s="35"/>
      <c r="X34" s="35"/>
      <c r="Y34" s="35"/>
      <c r="Z34" s="35"/>
      <c r="AA34" s="50"/>
      <c r="AB34" s="50"/>
      <c r="AC34" s="50"/>
      <c r="AD34" s="50"/>
      <c r="AE34" s="54">
        <f>G34+H34+I34+K34+L34+M34+O34+P34+Q34+S34+T34+U34+W34+X34+Y34+AA34+AB34+AC34</f>
        <v>45</v>
      </c>
      <c r="AF34" s="54">
        <v>75</v>
      </c>
      <c r="AG34" s="54">
        <v>3</v>
      </c>
    </row>
    <row r="35" spans="1:33" s="53" customFormat="1" ht="23.25" x14ac:dyDescent="0.35">
      <c r="A35" s="55">
        <v>16</v>
      </c>
      <c r="B35" s="56" t="s">
        <v>59</v>
      </c>
      <c r="C35" s="57" t="s">
        <v>150</v>
      </c>
      <c r="D35" s="54">
        <v>3</v>
      </c>
      <c r="E35" s="54">
        <v>3</v>
      </c>
      <c r="F35" s="58"/>
      <c r="G35" s="35"/>
      <c r="H35" s="35"/>
      <c r="I35" s="35"/>
      <c r="J35" s="35"/>
      <c r="K35" s="50"/>
      <c r="L35" s="50"/>
      <c r="M35" s="50"/>
      <c r="N35" s="50"/>
      <c r="O35" s="35">
        <v>15</v>
      </c>
      <c r="P35" s="35">
        <v>30</v>
      </c>
      <c r="Q35" s="35"/>
      <c r="R35" s="35">
        <v>3</v>
      </c>
      <c r="S35" s="50"/>
      <c r="T35" s="50"/>
      <c r="U35" s="50"/>
      <c r="V35" s="50"/>
      <c r="W35" s="35"/>
      <c r="X35" s="35"/>
      <c r="Y35" s="35"/>
      <c r="Z35" s="35"/>
      <c r="AA35" s="50"/>
      <c r="AB35" s="50"/>
      <c r="AC35" s="50"/>
      <c r="AD35" s="50"/>
      <c r="AE35" s="54">
        <v>45</v>
      </c>
      <c r="AF35" s="54">
        <v>75</v>
      </c>
      <c r="AG35" s="54">
        <v>3</v>
      </c>
    </row>
    <row r="36" spans="1:33" s="53" customFormat="1" ht="23.25" x14ac:dyDescent="0.35">
      <c r="A36" s="55">
        <v>17</v>
      </c>
      <c r="B36" s="56" t="s">
        <v>64</v>
      </c>
      <c r="C36" s="57" t="s">
        <v>151</v>
      </c>
      <c r="D36" s="54"/>
      <c r="E36" s="54">
        <v>2</v>
      </c>
      <c r="F36" s="58"/>
      <c r="G36" s="35"/>
      <c r="H36" s="35"/>
      <c r="I36" s="35"/>
      <c r="J36" s="35"/>
      <c r="K36" s="50">
        <v>15</v>
      </c>
      <c r="L36" s="50">
        <v>30</v>
      </c>
      <c r="M36" s="50"/>
      <c r="N36" s="50">
        <v>3</v>
      </c>
      <c r="O36" s="35"/>
      <c r="P36" s="35"/>
      <c r="Q36" s="35"/>
      <c r="R36" s="35"/>
      <c r="S36" s="50"/>
      <c r="T36" s="50"/>
      <c r="U36" s="50"/>
      <c r="V36" s="50"/>
      <c r="W36" s="35"/>
      <c r="X36" s="35"/>
      <c r="Y36" s="35"/>
      <c r="Z36" s="35"/>
      <c r="AA36" s="50"/>
      <c r="AB36" s="50"/>
      <c r="AC36" s="50"/>
      <c r="AD36" s="50"/>
      <c r="AE36" s="54">
        <f t="shared" ref="AE36:AE47" si="2">G36+H36+I36+K36+L36+M36+O36+P36+Q36+S36+T36+U36+W36+X36+Y36+AA36+AB36+AC36</f>
        <v>45</v>
      </c>
      <c r="AF36" s="54">
        <f>PRODUCT(25*AG36)</f>
        <v>75</v>
      </c>
      <c r="AG36" s="54">
        <v>3</v>
      </c>
    </row>
    <row r="37" spans="1:33" s="53" customFormat="1" ht="23.25" x14ac:dyDescent="0.35">
      <c r="A37" s="55">
        <v>18</v>
      </c>
      <c r="B37" s="56" t="s">
        <v>60</v>
      </c>
      <c r="C37" s="57" t="s">
        <v>152</v>
      </c>
      <c r="D37" s="54">
        <v>2</v>
      </c>
      <c r="E37" s="54">
        <v>2</v>
      </c>
      <c r="F37" s="58"/>
      <c r="G37" s="35"/>
      <c r="H37" s="35"/>
      <c r="I37" s="35"/>
      <c r="J37" s="35"/>
      <c r="K37" s="50">
        <v>30</v>
      </c>
      <c r="L37" s="50">
        <v>15</v>
      </c>
      <c r="M37" s="50"/>
      <c r="N37" s="50">
        <v>3</v>
      </c>
      <c r="O37" s="35"/>
      <c r="P37" s="35"/>
      <c r="Q37" s="35"/>
      <c r="R37" s="35"/>
      <c r="S37" s="50"/>
      <c r="T37" s="50"/>
      <c r="U37" s="50"/>
      <c r="V37" s="50"/>
      <c r="W37" s="35"/>
      <c r="X37" s="35"/>
      <c r="Y37" s="35"/>
      <c r="Z37" s="35"/>
      <c r="AA37" s="50"/>
      <c r="AB37" s="50"/>
      <c r="AC37" s="50"/>
      <c r="AD37" s="50"/>
      <c r="AE37" s="54">
        <f t="shared" si="2"/>
        <v>45</v>
      </c>
      <c r="AF37" s="54">
        <f>PRODUCT(25*AG37)</f>
        <v>75</v>
      </c>
      <c r="AG37" s="54">
        <v>3</v>
      </c>
    </row>
    <row r="38" spans="1:33" s="53" customFormat="1" ht="23.25" x14ac:dyDescent="0.35">
      <c r="A38" s="55">
        <v>19</v>
      </c>
      <c r="B38" s="56" t="s">
        <v>108</v>
      </c>
      <c r="C38" s="57" t="s">
        <v>153</v>
      </c>
      <c r="D38" s="54"/>
      <c r="E38" s="54">
        <v>2</v>
      </c>
      <c r="F38" s="58"/>
      <c r="G38" s="35"/>
      <c r="H38" s="35"/>
      <c r="I38" s="35"/>
      <c r="J38" s="35"/>
      <c r="K38" s="50"/>
      <c r="L38" s="50">
        <v>30</v>
      </c>
      <c r="M38" s="50"/>
      <c r="N38" s="50">
        <v>2</v>
      </c>
      <c r="O38" s="35"/>
      <c r="P38" s="35"/>
      <c r="Q38" s="35"/>
      <c r="R38" s="35"/>
      <c r="S38" s="50"/>
      <c r="T38" s="50"/>
      <c r="U38" s="50"/>
      <c r="V38" s="50"/>
      <c r="W38" s="35"/>
      <c r="X38" s="35"/>
      <c r="Y38" s="35"/>
      <c r="Z38" s="35"/>
      <c r="AA38" s="50"/>
      <c r="AB38" s="50"/>
      <c r="AC38" s="50"/>
      <c r="AD38" s="50"/>
      <c r="AE38" s="54">
        <f t="shared" si="2"/>
        <v>30</v>
      </c>
      <c r="AF38" s="54">
        <f>PRODUCT(25*AG38)</f>
        <v>50</v>
      </c>
      <c r="AG38" s="54">
        <v>2</v>
      </c>
    </row>
    <row r="39" spans="1:33" s="53" customFormat="1" ht="23.25" x14ac:dyDescent="0.35">
      <c r="A39" s="55">
        <v>20</v>
      </c>
      <c r="B39" s="56" t="s">
        <v>42</v>
      </c>
      <c r="C39" s="57" t="s">
        <v>154</v>
      </c>
      <c r="D39" s="54"/>
      <c r="E39" s="54">
        <v>3</v>
      </c>
      <c r="F39" s="58"/>
      <c r="G39" s="35"/>
      <c r="H39" s="35"/>
      <c r="I39" s="35"/>
      <c r="J39" s="35"/>
      <c r="K39" s="50"/>
      <c r="L39" s="50"/>
      <c r="M39" s="50"/>
      <c r="N39" s="50"/>
      <c r="O39" s="35"/>
      <c r="P39" s="35">
        <v>30</v>
      </c>
      <c r="Q39" s="35"/>
      <c r="R39" s="35">
        <v>2</v>
      </c>
      <c r="S39" s="50"/>
      <c r="T39" s="50"/>
      <c r="U39" s="50"/>
      <c r="V39" s="50"/>
      <c r="W39" s="35"/>
      <c r="X39" s="35"/>
      <c r="Y39" s="35"/>
      <c r="Z39" s="35"/>
      <c r="AA39" s="50"/>
      <c r="AB39" s="50"/>
      <c r="AC39" s="50"/>
      <c r="AD39" s="50"/>
      <c r="AE39" s="54">
        <f t="shared" si="2"/>
        <v>30</v>
      </c>
      <c r="AF39" s="54">
        <f>PRODUCT(25*AG39)</f>
        <v>50</v>
      </c>
      <c r="AG39" s="54">
        <v>2</v>
      </c>
    </row>
    <row r="40" spans="1:33" s="53" customFormat="1" ht="46.5" x14ac:dyDescent="0.35">
      <c r="A40" s="55">
        <v>21</v>
      </c>
      <c r="B40" s="56" t="s">
        <v>43</v>
      </c>
      <c r="C40" s="125" t="s">
        <v>155</v>
      </c>
      <c r="D40" s="54">
        <v>1</v>
      </c>
      <c r="E40" s="54">
        <v>1</v>
      </c>
      <c r="F40" s="58"/>
      <c r="G40" s="35">
        <v>10</v>
      </c>
      <c r="H40" s="35">
        <v>20</v>
      </c>
      <c r="I40" s="35"/>
      <c r="J40" s="35">
        <v>3</v>
      </c>
      <c r="K40" s="50"/>
      <c r="L40" s="50"/>
      <c r="M40" s="50"/>
      <c r="N40" s="50"/>
      <c r="O40" s="35"/>
      <c r="P40" s="35"/>
      <c r="Q40" s="35"/>
      <c r="R40" s="35"/>
      <c r="S40" s="50"/>
      <c r="T40" s="50"/>
      <c r="U40" s="50"/>
      <c r="V40" s="50"/>
      <c r="W40" s="35"/>
      <c r="X40" s="35"/>
      <c r="Y40" s="35"/>
      <c r="Z40" s="35"/>
      <c r="AA40" s="50"/>
      <c r="AB40" s="50"/>
      <c r="AC40" s="50"/>
      <c r="AD40" s="50"/>
      <c r="AE40" s="54">
        <f t="shared" si="2"/>
        <v>30</v>
      </c>
      <c r="AF40" s="54">
        <v>75</v>
      </c>
      <c r="AG40" s="54">
        <v>3</v>
      </c>
    </row>
    <row r="41" spans="1:33" s="53" customFormat="1" ht="23.25" x14ac:dyDescent="0.35">
      <c r="A41" s="55">
        <v>22</v>
      </c>
      <c r="B41" s="56" t="s">
        <v>61</v>
      </c>
      <c r="C41" s="57" t="s">
        <v>156</v>
      </c>
      <c r="D41" s="54">
        <v>5</v>
      </c>
      <c r="E41" s="54">
        <v>5</v>
      </c>
      <c r="F41" s="58"/>
      <c r="G41" s="35"/>
      <c r="H41" s="35"/>
      <c r="I41" s="35"/>
      <c r="J41" s="35"/>
      <c r="K41" s="50"/>
      <c r="L41" s="50"/>
      <c r="M41" s="50"/>
      <c r="N41" s="50"/>
      <c r="O41" s="35"/>
      <c r="P41" s="35"/>
      <c r="Q41" s="35"/>
      <c r="R41" s="35"/>
      <c r="S41" s="50"/>
      <c r="T41" s="50"/>
      <c r="U41" s="50"/>
      <c r="V41" s="50"/>
      <c r="W41" s="35">
        <v>30</v>
      </c>
      <c r="X41" s="35">
        <v>30</v>
      </c>
      <c r="Y41" s="35"/>
      <c r="Z41" s="35">
        <v>4</v>
      </c>
      <c r="AA41" s="50"/>
      <c r="AB41" s="50"/>
      <c r="AC41" s="50"/>
      <c r="AD41" s="50"/>
      <c r="AE41" s="54">
        <f t="shared" si="2"/>
        <v>60</v>
      </c>
      <c r="AF41" s="54">
        <f>PRODUCT(25*AG41)</f>
        <v>100</v>
      </c>
      <c r="AG41" s="54">
        <v>4</v>
      </c>
    </row>
    <row r="42" spans="1:33" ht="22.15" customHeight="1" x14ac:dyDescent="0.35">
      <c r="A42" s="55">
        <v>23</v>
      </c>
      <c r="B42" s="25" t="s">
        <v>62</v>
      </c>
      <c r="C42" s="41" t="s">
        <v>157</v>
      </c>
      <c r="D42" s="30"/>
      <c r="E42" s="30">
        <v>3</v>
      </c>
      <c r="F42" s="29"/>
      <c r="G42" s="35"/>
      <c r="H42" s="35"/>
      <c r="I42" s="35"/>
      <c r="J42" s="35"/>
      <c r="K42" s="50"/>
      <c r="L42" s="50"/>
      <c r="M42" s="50"/>
      <c r="N42" s="50"/>
      <c r="O42" s="35">
        <v>10</v>
      </c>
      <c r="P42" s="35">
        <v>20</v>
      </c>
      <c r="Q42" s="35"/>
      <c r="R42" s="35">
        <v>2</v>
      </c>
      <c r="S42" s="50"/>
      <c r="T42" s="50"/>
      <c r="U42" s="50"/>
      <c r="V42" s="50"/>
      <c r="W42" s="35"/>
      <c r="X42" s="35"/>
      <c r="Y42" s="35"/>
      <c r="Z42" s="35"/>
      <c r="AA42" s="50"/>
      <c r="AB42" s="50"/>
      <c r="AC42" s="50"/>
      <c r="AD42" s="50"/>
      <c r="AE42" s="30">
        <f t="shared" si="2"/>
        <v>30</v>
      </c>
      <c r="AF42" s="30">
        <f>PRODUCT(25*AG42)</f>
        <v>50</v>
      </c>
      <c r="AG42" s="33">
        <v>2</v>
      </c>
    </row>
    <row r="43" spans="1:33" ht="23.25" x14ac:dyDescent="0.35">
      <c r="A43" s="44">
        <v>24</v>
      </c>
      <c r="B43" s="34" t="s">
        <v>53</v>
      </c>
      <c r="C43" s="41" t="s">
        <v>158</v>
      </c>
      <c r="D43" s="30"/>
      <c r="E43" s="30">
        <v>2</v>
      </c>
      <c r="F43" s="29"/>
      <c r="G43" s="35"/>
      <c r="H43" s="35"/>
      <c r="I43" s="35"/>
      <c r="J43" s="35"/>
      <c r="K43" s="50"/>
      <c r="L43" s="50">
        <v>18</v>
      </c>
      <c r="M43" s="50">
        <v>12</v>
      </c>
      <c r="N43" s="50">
        <v>2</v>
      </c>
      <c r="O43" s="35"/>
      <c r="P43" s="35"/>
      <c r="Q43" s="35"/>
      <c r="R43" s="35"/>
      <c r="S43" s="50"/>
      <c r="T43" s="50"/>
      <c r="U43" s="50"/>
      <c r="V43" s="50"/>
      <c r="W43" s="35"/>
      <c r="X43" s="35"/>
      <c r="Y43" s="35"/>
      <c r="Z43" s="35"/>
      <c r="AA43" s="50"/>
      <c r="AB43" s="50"/>
      <c r="AC43" s="50"/>
      <c r="AD43" s="50"/>
      <c r="AE43" s="30">
        <f t="shared" si="2"/>
        <v>30</v>
      </c>
      <c r="AF43" s="30">
        <f>PRODUCT(25*AG43)</f>
        <v>50</v>
      </c>
      <c r="AG43" s="30">
        <v>2</v>
      </c>
    </row>
    <row r="44" spans="1:33" ht="23.25" x14ac:dyDescent="0.35">
      <c r="A44" s="44">
        <v>25</v>
      </c>
      <c r="B44" s="25" t="s">
        <v>52</v>
      </c>
      <c r="C44" s="41" t="s">
        <v>159</v>
      </c>
      <c r="D44" s="30">
        <v>1</v>
      </c>
      <c r="E44" s="30"/>
      <c r="F44" s="29"/>
      <c r="G44" s="35">
        <v>30</v>
      </c>
      <c r="H44" s="35"/>
      <c r="I44" s="35"/>
      <c r="J44" s="35">
        <v>3</v>
      </c>
      <c r="K44" s="50"/>
      <c r="L44" s="50"/>
      <c r="M44" s="50"/>
      <c r="N44" s="50"/>
      <c r="O44" s="35"/>
      <c r="P44" s="35"/>
      <c r="Q44" s="35"/>
      <c r="R44" s="35"/>
      <c r="S44" s="50"/>
      <c r="T44" s="50"/>
      <c r="U44" s="50"/>
      <c r="V44" s="50"/>
      <c r="W44" s="35"/>
      <c r="X44" s="35"/>
      <c r="Y44" s="35"/>
      <c r="Z44" s="35"/>
      <c r="AA44" s="50"/>
      <c r="AB44" s="50"/>
      <c r="AC44" s="50"/>
      <c r="AD44" s="50"/>
      <c r="AE44" s="30">
        <f t="shared" si="2"/>
        <v>30</v>
      </c>
      <c r="AF44" s="30">
        <f>PRODUCT(25*AG44)</f>
        <v>75</v>
      </c>
      <c r="AG44" s="33">
        <v>3</v>
      </c>
    </row>
    <row r="45" spans="1:33" ht="23.25" x14ac:dyDescent="0.35">
      <c r="A45" s="44">
        <v>26</v>
      </c>
      <c r="B45" s="25" t="s">
        <v>63</v>
      </c>
      <c r="C45" s="41" t="s">
        <v>160</v>
      </c>
      <c r="D45" s="30"/>
      <c r="E45" s="30" t="s">
        <v>34</v>
      </c>
      <c r="F45" s="29"/>
      <c r="G45" s="35"/>
      <c r="H45" s="35"/>
      <c r="I45" s="35"/>
      <c r="J45" s="35"/>
      <c r="K45" s="50"/>
      <c r="L45" s="50">
        <v>30</v>
      </c>
      <c r="M45" s="50"/>
      <c r="N45" s="50">
        <v>2</v>
      </c>
      <c r="O45" s="35"/>
      <c r="P45" s="35">
        <v>30</v>
      </c>
      <c r="Q45" s="35"/>
      <c r="R45" s="35">
        <v>2</v>
      </c>
      <c r="S45" s="50"/>
      <c r="T45" s="50">
        <v>30</v>
      </c>
      <c r="U45" s="50"/>
      <c r="V45" s="50">
        <v>2</v>
      </c>
      <c r="W45" s="35"/>
      <c r="X45" s="35"/>
      <c r="Y45" s="35"/>
      <c r="Z45" s="35"/>
      <c r="AA45" s="50"/>
      <c r="AB45" s="50"/>
      <c r="AC45" s="50"/>
      <c r="AD45" s="50"/>
      <c r="AE45" s="30">
        <f t="shared" si="2"/>
        <v>90</v>
      </c>
      <c r="AF45" s="30">
        <f>PRODUCT(25*AG45)</f>
        <v>150</v>
      </c>
      <c r="AG45" s="33">
        <v>6</v>
      </c>
    </row>
    <row r="46" spans="1:33" ht="23.25" x14ac:dyDescent="0.35">
      <c r="A46" s="44">
        <v>27</v>
      </c>
      <c r="B46" s="25" t="s">
        <v>46</v>
      </c>
      <c r="C46" s="41" t="s">
        <v>161</v>
      </c>
      <c r="D46" s="30">
        <v>1</v>
      </c>
      <c r="E46" s="30">
        <v>1</v>
      </c>
      <c r="F46" s="29"/>
      <c r="G46" s="35">
        <v>15</v>
      </c>
      <c r="H46" s="35">
        <v>30</v>
      </c>
      <c r="I46" s="35"/>
      <c r="J46" s="35">
        <v>4</v>
      </c>
      <c r="K46" s="50"/>
      <c r="L46" s="50"/>
      <c r="M46" s="50"/>
      <c r="N46" s="50"/>
      <c r="O46" s="35"/>
      <c r="P46" s="35"/>
      <c r="Q46" s="35"/>
      <c r="R46" s="35"/>
      <c r="S46" s="50"/>
      <c r="T46" s="50"/>
      <c r="U46" s="50"/>
      <c r="V46" s="50"/>
      <c r="W46" s="35"/>
      <c r="X46" s="35"/>
      <c r="Y46" s="35"/>
      <c r="Z46" s="35"/>
      <c r="AA46" s="50"/>
      <c r="AB46" s="50"/>
      <c r="AC46" s="50"/>
      <c r="AD46" s="50"/>
      <c r="AE46" s="30">
        <f t="shared" si="2"/>
        <v>45</v>
      </c>
      <c r="AF46" s="30">
        <v>100</v>
      </c>
      <c r="AG46" s="33">
        <v>4</v>
      </c>
    </row>
    <row r="47" spans="1:33" s="53" customFormat="1" ht="23.25" x14ac:dyDescent="0.35">
      <c r="A47" s="55">
        <v>28</v>
      </c>
      <c r="B47" s="56" t="s">
        <v>45</v>
      </c>
      <c r="C47" s="57" t="s">
        <v>162</v>
      </c>
      <c r="D47" s="54"/>
      <c r="E47" s="54">
        <v>1</v>
      </c>
      <c r="F47" s="58"/>
      <c r="G47" s="35"/>
      <c r="H47" s="35"/>
      <c r="I47" s="35"/>
      <c r="J47" s="35"/>
      <c r="K47" s="50">
        <v>30</v>
      </c>
      <c r="L47" s="50">
        <v>30</v>
      </c>
      <c r="M47" s="50"/>
      <c r="N47" s="50">
        <v>3</v>
      </c>
      <c r="O47" s="35"/>
      <c r="P47" s="35"/>
      <c r="Q47" s="35"/>
      <c r="R47" s="35"/>
      <c r="S47" s="50"/>
      <c r="T47" s="50"/>
      <c r="U47" s="50"/>
      <c r="V47" s="50"/>
      <c r="W47" s="35"/>
      <c r="X47" s="35"/>
      <c r="Y47" s="35"/>
      <c r="Z47" s="35"/>
      <c r="AA47" s="50"/>
      <c r="AB47" s="50"/>
      <c r="AC47" s="50"/>
      <c r="AD47" s="50"/>
      <c r="AE47" s="54">
        <f t="shared" si="2"/>
        <v>60</v>
      </c>
      <c r="AF47" s="54">
        <f>PRODUCT(25*AG47)</f>
        <v>75</v>
      </c>
      <c r="AG47" s="54">
        <v>3</v>
      </c>
    </row>
    <row r="48" spans="1:33" s="53" customFormat="1" ht="23.25" x14ac:dyDescent="0.35">
      <c r="A48" s="55">
        <v>29</v>
      </c>
      <c r="B48" s="56" t="s">
        <v>107</v>
      </c>
      <c r="C48" s="57" t="s">
        <v>163</v>
      </c>
      <c r="D48" s="54"/>
      <c r="E48" s="54">
        <v>1</v>
      </c>
      <c r="F48" s="58"/>
      <c r="G48" s="35"/>
      <c r="H48" s="35">
        <v>15</v>
      </c>
      <c r="I48" s="35"/>
      <c r="J48" s="35">
        <v>1</v>
      </c>
      <c r="K48" s="50"/>
      <c r="L48" s="50"/>
      <c r="M48" s="50"/>
      <c r="N48" s="50"/>
      <c r="O48" s="35"/>
      <c r="P48" s="35"/>
      <c r="Q48" s="35"/>
      <c r="R48" s="35"/>
      <c r="S48" s="50"/>
      <c r="T48" s="50"/>
      <c r="U48" s="50"/>
      <c r="V48" s="50"/>
      <c r="W48" s="35"/>
      <c r="X48" s="35"/>
      <c r="Y48" s="35"/>
      <c r="Z48" s="35"/>
      <c r="AA48" s="50"/>
      <c r="AB48" s="50"/>
      <c r="AC48" s="50"/>
      <c r="AD48" s="50"/>
      <c r="AE48" s="54">
        <v>15</v>
      </c>
      <c r="AF48" s="54">
        <v>25</v>
      </c>
      <c r="AG48" s="54">
        <v>1</v>
      </c>
    </row>
    <row r="49" spans="1:33" s="53" customFormat="1" ht="23.25" x14ac:dyDescent="0.35">
      <c r="A49" s="55">
        <v>30</v>
      </c>
      <c r="B49" s="56" t="s">
        <v>183</v>
      </c>
      <c r="C49" s="57" t="s">
        <v>164</v>
      </c>
      <c r="D49" s="54"/>
      <c r="E49" s="54">
        <v>5</v>
      </c>
      <c r="F49" s="58"/>
      <c r="G49" s="35"/>
      <c r="H49" s="35"/>
      <c r="I49" s="35"/>
      <c r="J49" s="35"/>
      <c r="K49" s="50"/>
      <c r="L49" s="50"/>
      <c r="M49" s="50"/>
      <c r="N49" s="50"/>
      <c r="O49" s="35"/>
      <c r="P49" s="35"/>
      <c r="Q49" s="35"/>
      <c r="R49" s="35"/>
      <c r="S49" s="50"/>
      <c r="T49" s="50"/>
      <c r="U49" s="50"/>
      <c r="V49" s="50"/>
      <c r="W49" s="35">
        <v>30</v>
      </c>
      <c r="X49" s="35"/>
      <c r="Y49" s="35"/>
      <c r="Z49" s="35">
        <v>2</v>
      </c>
      <c r="AA49" s="50"/>
      <c r="AB49" s="50"/>
      <c r="AC49" s="50"/>
      <c r="AD49" s="50"/>
      <c r="AE49" s="54">
        <v>30</v>
      </c>
      <c r="AF49" s="54">
        <v>50</v>
      </c>
      <c r="AG49" s="54">
        <v>2</v>
      </c>
    </row>
    <row r="50" spans="1:33" s="53" customFormat="1" ht="23.25" x14ac:dyDescent="0.35">
      <c r="A50" s="55">
        <v>31</v>
      </c>
      <c r="B50" s="56" t="s">
        <v>183</v>
      </c>
      <c r="C50" s="57" t="s">
        <v>165</v>
      </c>
      <c r="D50" s="54"/>
      <c r="E50" s="54">
        <v>6</v>
      </c>
      <c r="F50" s="58"/>
      <c r="G50" s="35"/>
      <c r="H50" s="35"/>
      <c r="I50" s="35"/>
      <c r="J50" s="35"/>
      <c r="K50" s="50"/>
      <c r="L50" s="50"/>
      <c r="M50" s="50"/>
      <c r="N50" s="50"/>
      <c r="O50" s="35"/>
      <c r="P50" s="35"/>
      <c r="Q50" s="35"/>
      <c r="R50" s="35"/>
      <c r="S50" s="50"/>
      <c r="T50" s="50"/>
      <c r="U50" s="50"/>
      <c r="V50" s="50"/>
      <c r="W50" s="35"/>
      <c r="X50" s="35"/>
      <c r="Y50" s="35"/>
      <c r="Z50" s="35"/>
      <c r="AA50" s="50">
        <v>30</v>
      </c>
      <c r="AB50" s="50"/>
      <c r="AC50" s="50"/>
      <c r="AD50" s="50">
        <v>2</v>
      </c>
      <c r="AE50" s="54">
        <f>G50+H50+I50+K50+L50+M50+O50+P50+Q50+S50+T50+U50+W50+X50+Y50+AA50+AB50+AC50</f>
        <v>30</v>
      </c>
      <c r="AF50" s="54">
        <v>50</v>
      </c>
      <c r="AG50" s="54">
        <v>2</v>
      </c>
    </row>
    <row r="51" spans="1:33" ht="23.25" x14ac:dyDescent="0.35">
      <c r="A51" s="64" t="s">
        <v>11</v>
      </c>
      <c r="B51" s="65"/>
      <c r="C51" s="30"/>
      <c r="D51" s="30"/>
      <c r="E51" s="30"/>
      <c r="F51" s="30"/>
      <c r="G51" s="50">
        <f t="shared" ref="G51:AG51" si="3">SUM(G20:G50)</f>
        <v>125</v>
      </c>
      <c r="H51" s="50">
        <f t="shared" si="3"/>
        <v>160</v>
      </c>
      <c r="I51" s="50">
        <f t="shared" si="3"/>
        <v>0</v>
      </c>
      <c r="J51" s="50">
        <f t="shared" si="3"/>
        <v>22</v>
      </c>
      <c r="K51" s="50">
        <f t="shared" si="3"/>
        <v>165</v>
      </c>
      <c r="L51" s="50">
        <f t="shared" si="3"/>
        <v>228</v>
      </c>
      <c r="M51" s="50">
        <f t="shared" si="3"/>
        <v>12</v>
      </c>
      <c r="N51" s="50">
        <f t="shared" si="3"/>
        <v>27</v>
      </c>
      <c r="O51" s="50">
        <f t="shared" si="3"/>
        <v>70</v>
      </c>
      <c r="P51" s="50">
        <f t="shared" si="3"/>
        <v>209</v>
      </c>
      <c r="Q51" s="50">
        <f t="shared" si="3"/>
        <v>6</v>
      </c>
      <c r="R51" s="50">
        <f t="shared" si="3"/>
        <v>20</v>
      </c>
      <c r="S51" s="50">
        <f t="shared" si="3"/>
        <v>45</v>
      </c>
      <c r="T51" s="50">
        <f t="shared" si="3"/>
        <v>75</v>
      </c>
      <c r="U51" s="50">
        <f t="shared" si="3"/>
        <v>0</v>
      </c>
      <c r="V51" s="50">
        <f t="shared" si="3"/>
        <v>9</v>
      </c>
      <c r="W51" s="50">
        <f t="shared" si="3"/>
        <v>60</v>
      </c>
      <c r="X51" s="50">
        <f t="shared" si="3"/>
        <v>30</v>
      </c>
      <c r="Y51" s="50">
        <f t="shared" si="3"/>
        <v>0</v>
      </c>
      <c r="Z51" s="50">
        <f t="shared" si="3"/>
        <v>6</v>
      </c>
      <c r="AA51" s="50">
        <f t="shared" si="3"/>
        <v>30</v>
      </c>
      <c r="AB51" s="50">
        <f t="shared" si="3"/>
        <v>0</v>
      </c>
      <c r="AC51" s="50">
        <f t="shared" si="3"/>
        <v>0</v>
      </c>
      <c r="AD51" s="50">
        <f t="shared" si="3"/>
        <v>2</v>
      </c>
      <c r="AE51" s="50">
        <f t="shared" si="3"/>
        <v>1215</v>
      </c>
      <c r="AF51" s="50">
        <f t="shared" si="3"/>
        <v>2150</v>
      </c>
      <c r="AG51" s="50">
        <f t="shared" si="3"/>
        <v>86</v>
      </c>
    </row>
    <row r="52" spans="1:33" ht="23.25" x14ac:dyDescent="0.35">
      <c r="A52" s="66" t="s">
        <v>78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 ht="23.25" x14ac:dyDescent="0.35">
      <c r="A53" s="44">
        <v>1</v>
      </c>
      <c r="B53" s="25" t="s">
        <v>65</v>
      </c>
      <c r="C53" s="41" t="s">
        <v>66</v>
      </c>
      <c r="D53" s="30"/>
      <c r="E53" s="30">
        <v>3</v>
      </c>
      <c r="F53" s="29"/>
      <c r="G53" s="36"/>
      <c r="H53" s="36"/>
      <c r="I53" s="36"/>
      <c r="J53" s="36"/>
      <c r="K53" s="37"/>
      <c r="L53" s="37"/>
      <c r="M53" s="37"/>
      <c r="N53" s="37"/>
      <c r="O53" s="36"/>
      <c r="P53" s="35">
        <v>30</v>
      </c>
      <c r="Q53" s="35"/>
      <c r="R53" s="35">
        <v>2</v>
      </c>
      <c r="S53" s="50"/>
      <c r="T53" s="50"/>
      <c r="U53" s="50"/>
      <c r="V53" s="50"/>
      <c r="W53" s="35"/>
      <c r="X53" s="35"/>
      <c r="Y53" s="35"/>
      <c r="Z53" s="35"/>
      <c r="AA53" s="50"/>
      <c r="AB53" s="50"/>
      <c r="AC53" s="50"/>
      <c r="AD53" s="50"/>
      <c r="AE53" s="30">
        <f>G53+H53+I53+K53+L53+M53+O53+P53+Q53+S53+T53+U53+W53+X53+Y53+AA53+AB53+AC53</f>
        <v>30</v>
      </c>
      <c r="AF53" s="30">
        <v>50</v>
      </c>
      <c r="AG53" s="30">
        <v>2</v>
      </c>
    </row>
    <row r="54" spans="1:33" ht="23.25" x14ac:dyDescent="0.35">
      <c r="A54" s="44">
        <v>2</v>
      </c>
      <c r="B54" s="25" t="s">
        <v>174</v>
      </c>
      <c r="C54" s="41" t="s">
        <v>67</v>
      </c>
      <c r="D54" s="30">
        <v>6</v>
      </c>
      <c r="E54" s="30" t="s">
        <v>68</v>
      </c>
      <c r="F54" s="29"/>
      <c r="G54" s="36"/>
      <c r="H54" s="36"/>
      <c r="I54" s="36"/>
      <c r="J54" s="36"/>
      <c r="K54" s="37"/>
      <c r="L54" s="37"/>
      <c r="M54" s="37"/>
      <c r="N54" s="37"/>
      <c r="O54" s="36"/>
      <c r="P54" s="35"/>
      <c r="Q54" s="35"/>
      <c r="R54" s="35"/>
      <c r="S54" s="50"/>
      <c r="T54" s="50">
        <v>30</v>
      </c>
      <c r="U54" s="50"/>
      <c r="V54" s="50">
        <v>5</v>
      </c>
      <c r="W54" s="35"/>
      <c r="X54" s="35">
        <v>30</v>
      </c>
      <c r="Y54" s="35"/>
      <c r="Z54" s="35">
        <v>5</v>
      </c>
      <c r="AA54" s="50"/>
      <c r="AB54" s="50">
        <v>30</v>
      </c>
      <c r="AC54" s="50"/>
      <c r="AD54" s="50">
        <v>7</v>
      </c>
      <c r="AE54" s="30">
        <f>G54+H54+I54+K54+L54+M54+O54+P54+Q54+S54+T54+U54+W54+X54+Y54+AA54+AB54+AC54</f>
        <v>90</v>
      </c>
      <c r="AF54" s="30">
        <f>PRODUCT(25*AG54)</f>
        <v>425</v>
      </c>
      <c r="AG54" s="30">
        <v>17</v>
      </c>
    </row>
    <row r="55" spans="1:33" s="53" customFormat="1" ht="23.25" x14ac:dyDescent="0.35">
      <c r="A55" s="63">
        <v>3</v>
      </c>
      <c r="B55" s="122" t="s">
        <v>166</v>
      </c>
      <c r="C55" s="57" t="s">
        <v>175</v>
      </c>
      <c r="D55" s="54">
        <v>6</v>
      </c>
      <c r="E55" s="54" t="s">
        <v>68</v>
      </c>
      <c r="F55" s="58"/>
      <c r="G55" s="36"/>
      <c r="H55" s="36"/>
      <c r="I55" s="36"/>
      <c r="J55" s="36"/>
      <c r="K55" s="37"/>
      <c r="L55" s="37"/>
      <c r="M55" s="37"/>
      <c r="N55" s="37"/>
      <c r="O55" s="36"/>
      <c r="P55" s="35"/>
      <c r="Q55" s="35"/>
      <c r="R55" s="35"/>
      <c r="S55" s="50"/>
      <c r="T55" s="50">
        <v>15</v>
      </c>
      <c r="U55" s="50"/>
      <c r="V55" s="50">
        <v>3</v>
      </c>
      <c r="W55" s="35"/>
      <c r="X55" s="35">
        <v>15</v>
      </c>
      <c r="Y55" s="35"/>
      <c r="Z55" s="35">
        <v>2</v>
      </c>
      <c r="AA55" s="50"/>
      <c r="AB55" s="50">
        <v>15</v>
      </c>
      <c r="AC55" s="50"/>
      <c r="AD55" s="50">
        <v>4</v>
      </c>
      <c r="AE55" s="126">
        <v>90</v>
      </c>
      <c r="AF55" s="126">
        <v>425</v>
      </c>
      <c r="AG55" s="126">
        <v>17</v>
      </c>
    </row>
    <row r="56" spans="1:33" s="53" customFormat="1" ht="23.25" x14ac:dyDescent="0.35">
      <c r="A56" s="63">
        <v>4</v>
      </c>
      <c r="B56" s="122" t="s">
        <v>167</v>
      </c>
      <c r="C56" s="57" t="s">
        <v>176</v>
      </c>
      <c r="D56" s="54">
        <v>6</v>
      </c>
      <c r="E56" s="54" t="s">
        <v>68</v>
      </c>
      <c r="F56" s="58"/>
      <c r="G56" s="36"/>
      <c r="H56" s="36"/>
      <c r="I56" s="36"/>
      <c r="J56" s="36"/>
      <c r="K56" s="37"/>
      <c r="L56" s="37"/>
      <c r="M56" s="37"/>
      <c r="N56" s="37"/>
      <c r="O56" s="36"/>
      <c r="P56" s="35"/>
      <c r="Q56" s="35"/>
      <c r="R56" s="35"/>
      <c r="S56" s="50"/>
      <c r="T56" s="50">
        <v>15</v>
      </c>
      <c r="U56" s="50"/>
      <c r="V56" s="50">
        <v>2</v>
      </c>
      <c r="W56" s="35"/>
      <c r="X56" s="35">
        <v>15</v>
      </c>
      <c r="Y56" s="35"/>
      <c r="Z56" s="35">
        <v>3</v>
      </c>
      <c r="AA56" s="50"/>
      <c r="AB56" s="50">
        <v>15</v>
      </c>
      <c r="AC56" s="50"/>
      <c r="AD56" s="50">
        <v>3</v>
      </c>
      <c r="AE56" s="127"/>
      <c r="AF56" s="127"/>
      <c r="AG56" s="127"/>
    </row>
    <row r="57" spans="1:33" ht="23.25" x14ac:dyDescent="0.35">
      <c r="A57" s="64" t="s">
        <v>11</v>
      </c>
      <c r="B57" s="65"/>
      <c r="C57" s="30"/>
      <c r="D57" s="30"/>
      <c r="E57" s="30"/>
      <c r="F57" s="30"/>
      <c r="G57" s="50">
        <f t="shared" ref="G57:AG57" si="4">SUM(G53:G54)</f>
        <v>0</v>
      </c>
      <c r="H57" s="50">
        <f t="shared" si="4"/>
        <v>0</v>
      </c>
      <c r="I57" s="50">
        <f t="shared" si="4"/>
        <v>0</v>
      </c>
      <c r="J57" s="50">
        <f t="shared" si="4"/>
        <v>0</v>
      </c>
      <c r="K57" s="50">
        <f t="shared" si="4"/>
        <v>0</v>
      </c>
      <c r="L57" s="50">
        <f t="shared" si="4"/>
        <v>0</v>
      </c>
      <c r="M57" s="50">
        <f t="shared" si="4"/>
        <v>0</v>
      </c>
      <c r="N57" s="50">
        <f>SUM(N53:N54)</f>
        <v>0</v>
      </c>
      <c r="O57" s="50">
        <f t="shared" si="4"/>
        <v>0</v>
      </c>
      <c r="P57" s="50">
        <f t="shared" si="4"/>
        <v>30</v>
      </c>
      <c r="Q57" s="50">
        <f t="shared" si="4"/>
        <v>0</v>
      </c>
      <c r="R57" s="50">
        <f t="shared" si="4"/>
        <v>2</v>
      </c>
      <c r="S57" s="50">
        <f t="shared" si="4"/>
        <v>0</v>
      </c>
      <c r="T57" s="50">
        <f t="shared" si="4"/>
        <v>30</v>
      </c>
      <c r="U57" s="50">
        <f t="shared" si="4"/>
        <v>0</v>
      </c>
      <c r="V57" s="50">
        <f t="shared" si="4"/>
        <v>5</v>
      </c>
      <c r="W57" s="50">
        <f t="shared" si="4"/>
        <v>0</v>
      </c>
      <c r="X57" s="50">
        <f t="shared" si="4"/>
        <v>30</v>
      </c>
      <c r="Y57" s="50">
        <f t="shared" si="4"/>
        <v>0</v>
      </c>
      <c r="Z57" s="50">
        <f t="shared" si="4"/>
        <v>5</v>
      </c>
      <c r="AA57" s="50">
        <f t="shared" si="4"/>
        <v>0</v>
      </c>
      <c r="AB57" s="50">
        <f t="shared" si="4"/>
        <v>30</v>
      </c>
      <c r="AC57" s="50">
        <f t="shared" si="4"/>
        <v>0</v>
      </c>
      <c r="AD57" s="50">
        <f t="shared" si="4"/>
        <v>7</v>
      </c>
      <c r="AE57" s="50">
        <f t="shared" si="4"/>
        <v>120</v>
      </c>
      <c r="AF57" s="50">
        <f t="shared" si="4"/>
        <v>475</v>
      </c>
      <c r="AG57" s="50">
        <f t="shared" si="4"/>
        <v>19</v>
      </c>
    </row>
    <row r="58" spans="1:33" ht="23.25" x14ac:dyDescent="0.35">
      <c r="A58" s="66" t="s">
        <v>127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1:33" s="53" customFormat="1" ht="23.25" x14ac:dyDescent="0.35">
      <c r="A59" s="55">
        <v>1</v>
      </c>
      <c r="B59" s="56" t="s">
        <v>69</v>
      </c>
      <c r="C59" s="57" t="s">
        <v>70</v>
      </c>
      <c r="D59" s="54"/>
      <c r="E59" s="54">
        <v>5</v>
      </c>
      <c r="F59" s="54"/>
      <c r="G59" s="35"/>
      <c r="H59" s="35"/>
      <c r="I59" s="35"/>
      <c r="J59" s="35"/>
      <c r="K59" s="50"/>
      <c r="L59" s="50"/>
      <c r="M59" s="50"/>
      <c r="N59" s="50"/>
      <c r="O59" s="35"/>
      <c r="P59" s="35"/>
      <c r="Q59" s="35"/>
      <c r="R59" s="35"/>
      <c r="S59" s="50"/>
      <c r="T59" s="50">
        <v>20</v>
      </c>
      <c r="U59" s="50"/>
      <c r="V59" s="50">
        <v>2</v>
      </c>
      <c r="W59" s="35"/>
      <c r="X59" s="35"/>
      <c r="Y59" s="35"/>
      <c r="Z59" s="35"/>
      <c r="AA59" s="50"/>
      <c r="AB59" s="50"/>
      <c r="AC59" s="50"/>
      <c r="AD59" s="50"/>
      <c r="AE59" s="54">
        <f t="shared" ref="AE59:AE65" si="5">G59+H59+I59+K59+L59+M59+O59+P59+Q59+S59+T59+U59+W59+X59+Y59+AA59+AB59+AC59</f>
        <v>20</v>
      </c>
      <c r="AF59" s="54">
        <v>50</v>
      </c>
      <c r="AG59" s="54">
        <v>2</v>
      </c>
    </row>
    <row r="60" spans="1:33" s="53" customFormat="1" ht="46.5" x14ac:dyDescent="0.35">
      <c r="A60" s="55">
        <v>2</v>
      </c>
      <c r="B60" s="56" t="s">
        <v>77</v>
      </c>
      <c r="C60" s="57" t="s">
        <v>130</v>
      </c>
      <c r="D60" s="54"/>
      <c r="E60" s="54">
        <v>3</v>
      </c>
      <c r="F60" s="54"/>
      <c r="G60" s="35"/>
      <c r="H60" s="35"/>
      <c r="I60" s="35"/>
      <c r="J60" s="35"/>
      <c r="K60" s="50"/>
      <c r="L60" s="50"/>
      <c r="M60" s="50"/>
      <c r="N60" s="50"/>
      <c r="O60" s="35"/>
      <c r="P60" s="35">
        <v>30</v>
      </c>
      <c r="Q60" s="35"/>
      <c r="R60" s="35">
        <v>3</v>
      </c>
      <c r="S60" s="50"/>
      <c r="T60" s="50"/>
      <c r="U60" s="50"/>
      <c r="V60" s="50"/>
      <c r="W60" s="35"/>
      <c r="X60" s="35"/>
      <c r="Y60" s="35"/>
      <c r="Z60" s="35"/>
      <c r="AA60" s="50"/>
      <c r="AB60" s="50"/>
      <c r="AC60" s="50"/>
      <c r="AD60" s="50"/>
      <c r="AE60" s="54">
        <f t="shared" si="5"/>
        <v>30</v>
      </c>
      <c r="AF60" s="54">
        <f t="shared" ref="AF60:AF65" si="6">PRODUCT(25*AG60)</f>
        <v>75</v>
      </c>
      <c r="AG60" s="54">
        <v>3</v>
      </c>
    </row>
    <row r="61" spans="1:33" s="53" customFormat="1" ht="23.25" x14ac:dyDescent="0.35">
      <c r="A61" s="55">
        <v>3</v>
      </c>
      <c r="B61" s="56" t="s">
        <v>76</v>
      </c>
      <c r="C61" s="57" t="s">
        <v>181</v>
      </c>
      <c r="D61" s="54"/>
      <c r="E61" s="54">
        <v>3</v>
      </c>
      <c r="F61" s="54"/>
      <c r="G61" s="35"/>
      <c r="H61" s="35"/>
      <c r="I61" s="35"/>
      <c r="J61" s="35"/>
      <c r="K61" s="50"/>
      <c r="L61" s="50"/>
      <c r="M61" s="50"/>
      <c r="N61" s="50"/>
      <c r="O61" s="35">
        <v>10</v>
      </c>
      <c r="P61" s="35">
        <v>14</v>
      </c>
      <c r="Q61" s="35">
        <v>6</v>
      </c>
      <c r="R61" s="35">
        <v>3</v>
      </c>
      <c r="S61" s="50"/>
      <c r="T61" s="50"/>
      <c r="U61" s="50"/>
      <c r="V61" s="50"/>
      <c r="W61" s="35"/>
      <c r="X61" s="35"/>
      <c r="Y61" s="35"/>
      <c r="Z61" s="35"/>
      <c r="AA61" s="50"/>
      <c r="AB61" s="50"/>
      <c r="AC61" s="50"/>
      <c r="AD61" s="50"/>
      <c r="AE61" s="54">
        <f t="shared" si="5"/>
        <v>30</v>
      </c>
      <c r="AF61" s="54">
        <f t="shared" si="6"/>
        <v>75</v>
      </c>
      <c r="AG61" s="54">
        <v>3</v>
      </c>
    </row>
    <row r="62" spans="1:33" ht="23.25" x14ac:dyDescent="0.35">
      <c r="A62" s="55">
        <v>4</v>
      </c>
      <c r="B62" s="25" t="s">
        <v>71</v>
      </c>
      <c r="C62" s="41" t="s">
        <v>131</v>
      </c>
      <c r="D62" s="30"/>
      <c r="E62" s="30">
        <v>5.6</v>
      </c>
      <c r="F62" s="30"/>
      <c r="G62" s="35"/>
      <c r="H62" s="35"/>
      <c r="I62" s="35"/>
      <c r="J62" s="35"/>
      <c r="K62" s="50"/>
      <c r="L62" s="50"/>
      <c r="M62" s="50"/>
      <c r="N62" s="50"/>
      <c r="O62" s="35"/>
      <c r="P62" s="35"/>
      <c r="Q62" s="35"/>
      <c r="R62" s="35"/>
      <c r="S62" s="50"/>
      <c r="T62" s="50"/>
      <c r="U62" s="50"/>
      <c r="V62" s="50"/>
      <c r="W62" s="35"/>
      <c r="X62" s="35">
        <v>30</v>
      </c>
      <c r="Y62" s="35"/>
      <c r="Z62" s="35">
        <v>3</v>
      </c>
      <c r="AA62" s="50"/>
      <c r="AB62" s="50">
        <v>30</v>
      </c>
      <c r="AC62" s="50"/>
      <c r="AD62" s="50">
        <v>3</v>
      </c>
      <c r="AE62" s="30">
        <f t="shared" si="5"/>
        <v>60</v>
      </c>
      <c r="AF62" s="30">
        <f t="shared" si="6"/>
        <v>150</v>
      </c>
      <c r="AG62" s="33">
        <v>6</v>
      </c>
    </row>
    <row r="63" spans="1:33" ht="23.25" x14ac:dyDescent="0.35">
      <c r="A63" s="44">
        <v>5</v>
      </c>
      <c r="B63" s="25" t="s">
        <v>74</v>
      </c>
      <c r="C63" s="41" t="s">
        <v>75</v>
      </c>
      <c r="D63" s="30"/>
      <c r="E63" s="30">
        <v>4</v>
      </c>
      <c r="F63" s="30"/>
      <c r="G63" s="35"/>
      <c r="H63" s="35"/>
      <c r="I63" s="35"/>
      <c r="J63" s="35"/>
      <c r="K63" s="50"/>
      <c r="L63" s="50"/>
      <c r="M63" s="50"/>
      <c r="N63" s="50"/>
      <c r="O63" s="35"/>
      <c r="P63" s="35"/>
      <c r="Q63" s="35"/>
      <c r="R63" s="35"/>
      <c r="S63" s="50"/>
      <c r="T63" s="50">
        <v>18</v>
      </c>
      <c r="U63" s="50">
        <v>12</v>
      </c>
      <c r="V63" s="50">
        <v>3</v>
      </c>
      <c r="W63" s="35"/>
      <c r="X63" s="35"/>
      <c r="Y63" s="35"/>
      <c r="Z63" s="35"/>
      <c r="AA63" s="50"/>
      <c r="AB63" s="50"/>
      <c r="AC63" s="50"/>
      <c r="AD63" s="50"/>
      <c r="AE63" s="30">
        <f t="shared" si="5"/>
        <v>30</v>
      </c>
      <c r="AF63" s="30">
        <f t="shared" si="6"/>
        <v>75</v>
      </c>
      <c r="AG63" s="33">
        <v>3</v>
      </c>
    </row>
    <row r="64" spans="1:33" ht="23.25" x14ac:dyDescent="0.35">
      <c r="A64" s="44">
        <v>6</v>
      </c>
      <c r="B64" s="25" t="s">
        <v>113</v>
      </c>
      <c r="C64" s="41" t="s">
        <v>83</v>
      </c>
      <c r="D64" s="30"/>
      <c r="E64" s="30">
        <v>4</v>
      </c>
      <c r="F64" s="30"/>
      <c r="G64" s="35"/>
      <c r="H64" s="35"/>
      <c r="I64" s="35"/>
      <c r="J64" s="35"/>
      <c r="K64" s="50"/>
      <c r="L64" s="50"/>
      <c r="M64" s="50"/>
      <c r="N64" s="50"/>
      <c r="O64" s="35"/>
      <c r="P64" s="35"/>
      <c r="Q64" s="35"/>
      <c r="R64" s="35"/>
      <c r="S64" s="50"/>
      <c r="T64" s="50">
        <v>30</v>
      </c>
      <c r="U64" s="50"/>
      <c r="V64" s="50">
        <v>3</v>
      </c>
      <c r="W64" s="35"/>
      <c r="X64" s="35"/>
      <c r="Y64" s="35"/>
      <c r="Z64" s="35"/>
      <c r="AA64" s="50"/>
      <c r="AB64" s="50"/>
      <c r="AC64" s="50"/>
      <c r="AD64" s="50"/>
      <c r="AE64" s="30">
        <f t="shared" si="5"/>
        <v>30</v>
      </c>
      <c r="AF64" s="30">
        <f t="shared" si="6"/>
        <v>75</v>
      </c>
      <c r="AG64" s="33">
        <v>3</v>
      </c>
    </row>
    <row r="65" spans="1:33" ht="23.25" x14ac:dyDescent="0.35">
      <c r="A65" s="44">
        <v>7</v>
      </c>
      <c r="B65" s="34" t="s">
        <v>72</v>
      </c>
      <c r="C65" s="41" t="s">
        <v>132</v>
      </c>
      <c r="D65" s="30"/>
      <c r="E65" s="30">
        <v>5</v>
      </c>
      <c r="F65" s="30"/>
      <c r="G65" s="35"/>
      <c r="H65" s="35"/>
      <c r="I65" s="35"/>
      <c r="J65" s="35"/>
      <c r="K65" s="50"/>
      <c r="L65" s="50"/>
      <c r="M65" s="50"/>
      <c r="N65" s="50"/>
      <c r="O65" s="35"/>
      <c r="P65" s="35"/>
      <c r="Q65" s="35"/>
      <c r="R65" s="35"/>
      <c r="S65" s="50"/>
      <c r="T65" s="50"/>
      <c r="U65" s="50"/>
      <c r="V65" s="50"/>
      <c r="W65" s="35"/>
      <c r="X65" s="35">
        <v>30</v>
      </c>
      <c r="Y65" s="35"/>
      <c r="Z65" s="35">
        <v>3</v>
      </c>
      <c r="AA65" s="50"/>
      <c r="AB65" s="50"/>
      <c r="AC65" s="50"/>
      <c r="AD65" s="50"/>
      <c r="AE65" s="30">
        <f t="shared" si="5"/>
        <v>30</v>
      </c>
      <c r="AF65" s="30">
        <f t="shared" si="6"/>
        <v>75</v>
      </c>
      <c r="AG65" s="33">
        <v>3</v>
      </c>
    </row>
    <row r="66" spans="1:33" ht="23.25" x14ac:dyDescent="0.35">
      <c r="A66" s="47"/>
      <c r="B66" s="48" t="s">
        <v>11</v>
      </c>
      <c r="C66" s="49"/>
      <c r="D66" s="29"/>
      <c r="E66" s="29"/>
      <c r="F66" s="30"/>
      <c r="G66" s="50">
        <f>SUM(G59:G65)</f>
        <v>0</v>
      </c>
      <c r="H66" s="50">
        <f t="shared" ref="H66:AG66" si="7">SUM(H59:H65)</f>
        <v>0</v>
      </c>
      <c r="I66" s="50">
        <f t="shared" si="7"/>
        <v>0</v>
      </c>
      <c r="J66" s="50">
        <f t="shared" si="7"/>
        <v>0</v>
      </c>
      <c r="K66" s="50">
        <f t="shared" si="7"/>
        <v>0</v>
      </c>
      <c r="L66" s="50">
        <f t="shared" si="7"/>
        <v>0</v>
      </c>
      <c r="M66" s="50">
        <f t="shared" si="7"/>
        <v>0</v>
      </c>
      <c r="N66" s="50">
        <f t="shared" si="7"/>
        <v>0</v>
      </c>
      <c r="O66" s="50">
        <f t="shared" si="7"/>
        <v>10</v>
      </c>
      <c r="P66" s="50">
        <f t="shared" si="7"/>
        <v>44</v>
      </c>
      <c r="Q66" s="50">
        <f t="shared" si="7"/>
        <v>6</v>
      </c>
      <c r="R66" s="50">
        <f t="shared" si="7"/>
        <v>6</v>
      </c>
      <c r="S66" s="50">
        <f t="shared" si="7"/>
        <v>0</v>
      </c>
      <c r="T66" s="50">
        <f t="shared" si="7"/>
        <v>68</v>
      </c>
      <c r="U66" s="50">
        <f t="shared" si="7"/>
        <v>12</v>
      </c>
      <c r="V66" s="50">
        <f t="shared" si="7"/>
        <v>8</v>
      </c>
      <c r="W66" s="50">
        <f t="shared" si="7"/>
        <v>0</v>
      </c>
      <c r="X66" s="50">
        <f t="shared" si="7"/>
        <v>60</v>
      </c>
      <c r="Y66" s="50">
        <f t="shared" si="7"/>
        <v>0</v>
      </c>
      <c r="Z66" s="50">
        <f t="shared" si="7"/>
        <v>6</v>
      </c>
      <c r="AA66" s="50">
        <f t="shared" si="7"/>
        <v>0</v>
      </c>
      <c r="AB66" s="50">
        <f t="shared" si="7"/>
        <v>30</v>
      </c>
      <c r="AC66" s="50">
        <f t="shared" si="7"/>
        <v>0</v>
      </c>
      <c r="AD66" s="50">
        <f t="shared" si="7"/>
        <v>3</v>
      </c>
      <c r="AE66" s="50">
        <f t="shared" si="7"/>
        <v>230</v>
      </c>
      <c r="AF66" s="50">
        <f t="shared" si="7"/>
        <v>575</v>
      </c>
      <c r="AG66" s="50">
        <f t="shared" si="7"/>
        <v>23</v>
      </c>
    </row>
    <row r="67" spans="1:33" ht="23.25" x14ac:dyDescent="0.35">
      <c r="A67" s="66" t="s">
        <v>129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ht="23.25" x14ac:dyDescent="0.35">
      <c r="A68" s="55">
        <v>1</v>
      </c>
      <c r="B68" s="34" t="s">
        <v>81</v>
      </c>
      <c r="C68" s="41" t="s">
        <v>133</v>
      </c>
      <c r="D68" s="30"/>
      <c r="E68" s="30">
        <v>5</v>
      </c>
      <c r="F68" s="29"/>
      <c r="G68" s="35"/>
      <c r="H68" s="35"/>
      <c r="I68" s="35"/>
      <c r="J68" s="35"/>
      <c r="K68" s="50"/>
      <c r="L68" s="50"/>
      <c r="M68" s="50"/>
      <c r="N68" s="50"/>
      <c r="O68" s="35"/>
      <c r="P68" s="35"/>
      <c r="Q68" s="35"/>
      <c r="R68" s="35"/>
      <c r="S68" s="50"/>
      <c r="T68" s="50"/>
      <c r="U68" s="50"/>
      <c r="V68" s="50"/>
      <c r="W68" s="35">
        <v>15</v>
      </c>
      <c r="X68" s="35">
        <v>15</v>
      </c>
      <c r="Y68" s="35"/>
      <c r="Z68" s="35">
        <v>3</v>
      </c>
      <c r="AA68" s="50"/>
      <c r="AB68" s="50"/>
      <c r="AC68" s="50"/>
      <c r="AD68" s="50"/>
      <c r="AE68" s="30">
        <f t="shared" ref="AE68:AE74" si="8">G68+H68+I68+K68+L68+M68+O68+P68+Q68+S68+T68+U68+W68+X68+Y68+AA68+AB68+AC68</f>
        <v>30</v>
      </c>
      <c r="AF68" s="30">
        <f>PRODUCT(25*AG68)</f>
        <v>75</v>
      </c>
      <c r="AG68" s="33">
        <v>3</v>
      </c>
    </row>
    <row r="69" spans="1:33" s="53" customFormat="1" ht="23.25" x14ac:dyDescent="0.35">
      <c r="A69" s="55">
        <v>2</v>
      </c>
      <c r="B69" s="56" t="s">
        <v>73</v>
      </c>
      <c r="C69" s="57" t="s">
        <v>188</v>
      </c>
      <c r="D69" s="54"/>
      <c r="E69" s="54">
        <v>5</v>
      </c>
      <c r="F69" s="58"/>
      <c r="G69" s="35"/>
      <c r="H69" s="35"/>
      <c r="I69" s="35"/>
      <c r="J69" s="35"/>
      <c r="K69" s="50"/>
      <c r="L69" s="50"/>
      <c r="M69" s="50"/>
      <c r="N69" s="50"/>
      <c r="O69" s="35"/>
      <c r="P69" s="35"/>
      <c r="Q69" s="35"/>
      <c r="R69" s="35"/>
      <c r="S69" s="50"/>
      <c r="T69" s="50">
        <v>20</v>
      </c>
      <c r="U69" s="50"/>
      <c r="V69" s="50">
        <v>2</v>
      </c>
      <c r="W69" s="35"/>
      <c r="X69" s="35"/>
      <c r="Y69" s="35"/>
      <c r="Z69" s="35"/>
      <c r="AA69" s="50"/>
      <c r="AB69" s="50"/>
      <c r="AC69" s="50"/>
      <c r="AD69" s="50"/>
      <c r="AE69" s="54">
        <f t="shared" si="8"/>
        <v>20</v>
      </c>
      <c r="AF69" s="54">
        <v>50</v>
      </c>
      <c r="AG69" s="54">
        <v>2</v>
      </c>
    </row>
    <row r="70" spans="1:33" ht="23.25" x14ac:dyDescent="0.35">
      <c r="A70" s="55">
        <v>3</v>
      </c>
      <c r="B70" s="25" t="s">
        <v>82</v>
      </c>
      <c r="C70" s="41" t="s">
        <v>189</v>
      </c>
      <c r="D70" s="30"/>
      <c r="E70" s="30">
        <v>5.6</v>
      </c>
      <c r="F70" s="29"/>
      <c r="G70" s="35"/>
      <c r="H70" s="35"/>
      <c r="I70" s="35"/>
      <c r="J70" s="35"/>
      <c r="K70" s="50"/>
      <c r="L70" s="50"/>
      <c r="M70" s="50"/>
      <c r="N70" s="50"/>
      <c r="O70" s="35"/>
      <c r="P70" s="35"/>
      <c r="Q70" s="35"/>
      <c r="R70" s="35"/>
      <c r="S70" s="50"/>
      <c r="T70" s="50"/>
      <c r="U70" s="50"/>
      <c r="V70" s="50"/>
      <c r="W70" s="35"/>
      <c r="X70" s="35">
        <v>30</v>
      </c>
      <c r="Y70" s="35"/>
      <c r="Z70" s="35">
        <v>3</v>
      </c>
      <c r="AA70" s="50"/>
      <c r="AB70" s="50">
        <v>30</v>
      </c>
      <c r="AC70" s="50"/>
      <c r="AD70" s="50">
        <v>3</v>
      </c>
      <c r="AE70" s="30">
        <f t="shared" si="8"/>
        <v>60</v>
      </c>
      <c r="AF70" s="30">
        <f>PRODUCT(25*AG70)</f>
        <v>150</v>
      </c>
      <c r="AG70" s="33">
        <v>6</v>
      </c>
    </row>
    <row r="71" spans="1:33" s="53" customFormat="1" ht="46.5" x14ac:dyDescent="0.35">
      <c r="A71" s="55">
        <v>4</v>
      </c>
      <c r="B71" s="56" t="s">
        <v>79</v>
      </c>
      <c r="C71" s="57" t="s">
        <v>190</v>
      </c>
      <c r="D71" s="54"/>
      <c r="E71" s="54">
        <v>3</v>
      </c>
      <c r="F71" s="58"/>
      <c r="G71" s="35"/>
      <c r="H71" s="35"/>
      <c r="I71" s="35"/>
      <c r="J71" s="35"/>
      <c r="K71" s="50"/>
      <c r="L71" s="50"/>
      <c r="M71" s="50"/>
      <c r="N71" s="50"/>
      <c r="O71" s="35">
        <v>10</v>
      </c>
      <c r="P71" s="35">
        <v>20</v>
      </c>
      <c r="Q71" s="35"/>
      <c r="R71" s="35">
        <v>3</v>
      </c>
      <c r="S71" s="50"/>
      <c r="T71" s="50"/>
      <c r="U71" s="50"/>
      <c r="V71" s="50"/>
      <c r="W71" s="35"/>
      <c r="X71" s="35"/>
      <c r="Y71" s="35"/>
      <c r="Z71" s="35"/>
      <c r="AA71" s="50"/>
      <c r="AB71" s="50"/>
      <c r="AC71" s="50"/>
      <c r="AD71" s="50"/>
      <c r="AE71" s="54">
        <f t="shared" si="8"/>
        <v>30</v>
      </c>
      <c r="AF71" s="54">
        <v>75</v>
      </c>
      <c r="AG71" s="54">
        <v>3</v>
      </c>
    </row>
    <row r="72" spans="1:33" ht="23.25" x14ac:dyDescent="0.35">
      <c r="A72" s="55">
        <v>5</v>
      </c>
      <c r="B72" s="25" t="s">
        <v>84</v>
      </c>
      <c r="C72" s="41" t="s">
        <v>191</v>
      </c>
      <c r="D72" s="30"/>
      <c r="E72" s="30">
        <v>3</v>
      </c>
      <c r="F72" s="29"/>
      <c r="G72" s="35"/>
      <c r="H72" s="35"/>
      <c r="I72" s="35"/>
      <c r="J72" s="35"/>
      <c r="K72" s="50"/>
      <c r="L72" s="50"/>
      <c r="M72" s="50"/>
      <c r="N72" s="50"/>
      <c r="O72" s="35"/>
      <c r="P72" s="35">
        <v>30</v>
      </c>
      <c r="Q72" s="35"/>
      <c r="R72" s="35">
        <v>3</v>
      </c>
      <c r="S72" s="50"/>
      <c r="T72" s="50"/>
      <c r="U72" s="50"/>
      <c r="V72" s="50"/>
      <c r="W72" s="35"/>
      <c r="X72" s="35"/>
      <c r="Y72" s="35"/>
      <c r="Z72" s="35"/>
      <c r="AA72" s="50"/>
      <c r="AB72" s="50"/>
      <c r="AC72" s="50"/>
      <c r="AD72" s="50"/>
      <c r="AE72" s="30">
        <f t="shared" si="8"/>
        <v>30</v>
      </c>
      <c r="AF72" s="30">
        <f>PRODUCT(25*AG72)</f>
        <v>75</v>
      </c>
      <c r="AG72" s="33">
        <v>3</v>
      </c>
    </row>
    <row r="73" spans="1:33" ht="23.25" x14ac:dyDescent="0.35">
      <c r="A73" s="44">
        <v>6</v>
      </c>
      <c r="B73" s="34" t="s">
        <v>80</v>
      </c>
      <c r="C73" s="41" t="s">
        <v>192</v>
      </c>
      <c r="D73" s="30"/>
      <c r="E73" s="30">
        <v>4</v>
      </c>
      <c r="F73" s="29"/>
      <c r="G73" s="35"/>
      <c r="H73" s="35"/>
      <c r="I73" s="35"/>
      <c r="J73" s="35"/>
      <c r="K73" s="50"/>
      <c r="L73" s="50"/>
      <c r="M73" s="50"/>
      <c r="N73" s="50"/>
      <c r="O73" s="35"/>
      <c r="P73" s="35"/>
      <c r="Q73" s="35"/>
      <c r="R73" s="35"/>
      <c r="S73" s="50"/>
      <c r="T73" s="50">
        <v>30</v>
      </c>
      <c r="U73" s="50"/>
      <c r="V73" s="50">
        <v>3</v>
      </c>
      <c r="W73" s="35"/>
      <c r="X73" s="35"/>
      <c r="Y73" s="35"/>
      <c r="Z73" s="35"/>
      <c r="AA73" s="50"/>
      <c r="AB73" s="50"/>
      <c r="AC73" s="50"/>
      <c r="AD73" s="50"/>
      <c r="AE73" s="30">
        <f t="shared" si="8"/>
        <v>30</v>
      </c>
      <c r="AF73" s="30">
        <v>75</v>
      </c>
      <c r="AG73" s="33">
        <v>3</v>
      </c>
    </row>
    <row r="74" spans="1:33" ht="23.25" x14ac:dyDescent="0.35">
      <c r="A74" s="44">
        <v>7</v>
      </c>
      <c r="B74" s="25" t="s">
        <v>114</v>
      </c>
      <c r="C74" s="41" t="s">
        <v>95</v>
      </c>
      <c r="D74" s="30"/>
      <c r="E74" s="30">
        <v>4</v>
      </c>
      <c r="F74" s="29"/>
      <c r="G74" s="35"/>
      <c r="H74" s="35"/>
      <c r="I74" s="35"/>
      <c r="J74" s="35"/>
      <c r="K74" s="50"/>
      <c r="L74" s="50"/>
      <c r="M74" s="50"/>
      <c r="N74" s="50"/>
      <c r="O74" s="35"/>
      <c r="P74" s="35"/>
      <c r="Q74" s="35"/>
      <c r="R74" s="35"/>
      <c r="S74" s="50"/>
      <c r="T74" s="50">
        <v>30</v>
      </c>
      <c r="U74" s="50"/>
      <c r="V74" s="50">
        <v>3</v>
      </c>
      <c r="W74" s="35"/>
      <c r="X74" s="35"/>
      <c r="Y74" s="35"/>
      <c r="Z74" s="35"/>
      <c r="AA74" s="50"/>
      <c r="AB74" s="50"/>
      <c r="AC74" s="50"/>
      <c r="AD74" s="50"/>
      <c r="AE74" s="30">
        <f t="shared" si="8"/>
        <v>30</v>
      </c>
      <c r="AF74" s="30">
        <f>PRODUCT(25*AG74)</f>
        <v>75</v>
      </c>
      <c r="AG74" s="33">
        <v>3</v>
      </c>
    </row>
    <row r="75" spans="1:33" ht="23.25" x14ac:dyDescent="0.35">
      <c r="A75" s="47"/>
      <c r="B75" s="48" t="s">
        <v>11</v>
      </c>
      <c r="C75" s="49"/>
      <c r="D75" s="29"/>
      <c r="E75" s="29"/>
      <c r="F75" s="30"/>
      <c r="G75" s="50">
        <f>SUM(G68:G74)</f>
        <v>0</v>
      </c>
      <c r="H75" s="50">
        <f t="shared" ref="H75:AG75" si="9">SUM(H68:H74)</f>
        <v>0</v>
      </c>
      <c r="I75" s="50">
        <f t="shared" si="9"/>
        <v>0</v>
      </c>
      <c r="J75" s="50">
        <f t="shared" si="9"/>
        <v>0</v>
      </c>
      <c r="K75" s="50">
        <f t="shared" si="9"/>
        <v>0</v>
      </c>
      <c r="L75" s="50">
        <f t="shared" si="9"/>
        <v>0</v>
      </c>
      <c r="M75" s="50">
        <f t="shared" si="9"/>
        <v>0</v>
      </c>
      <c r="N75" s="50">
        <f t="shared" si="9"/>
        <v>0</v>
      </c>
      <c r="O75" s="50">
        <f t="shared" si="9"/>
        <v>10</v>
      </c>
      <c r="P75" s="50">
        <f t="shared" si="9"/>
        <v>50</v>
      </c>
      <c r="Q75" s="50">
        <f t="shared" si="9"/>
        <v>0</v>
      </c>
      <c r="R75" s="50">
        <f t="shared" si="9"/>
        <v>6</v>
      </c>
      <c r="S75" s="50">
        <f t="shared" si="9"/>
        <v>0</v>
      </c>
      <c r="T75" s="50">
        <f t="shared" si="9"/>
        <v>80</v>
      </c>
      <c r="U75" s="50">
        <f t="shared" si="9"/>
        <v>0</v>
      </c>
      <c r="V75" s="50">
        <f t="shared" si="9"/>
        <v>8</v>
      </c>
      <c r="W75" s="50">
        <f t="shared" si="9"/>
        <v>15</v>
      </c>
      <c r="X75" s="50">
        <f t="shared" si="9"/>
        <v>45</v>
      </c>
      <c r="Y75" s="50">
        <f t="shared" si="9"/>
        <v>0</v>
      </c>
      <c r="Z75" s="50">
        <f t="shared" si="9"/>
        <v>6</v>
      </c>
      <c r="AA75" s="50">
        <f t="shared" si="9"/>
        <v>0</v>
      </c>
      <c r="AB75" s="50">
        <f t="shared" si="9"/>
        <v>30</v>
      </c>
      <c r="AC75" s="50">
        <f t="shared" si="9"/>
        <v>0</v>
      </c>
      <c r="AD75" s="50">
        <f t="shared" si="9"/>
        <v>3</v>
      </c>
      <c r="AE75" s="50">
        <f t="shared" si="9"/>
        <v>230</v>
      </c>
      <c r="AF75" s="50">
        <f t="shared" si="9"/>
        <v>575</v>
      </c>
      <c r="AG75" s="50">
        <f t="shared" si="9"/>
        <v>23</v>
      </c>
    </row>
    <row r="76" spans="1:33" ht="23.25" x14ac:dyDescent="0.35">
      <c r="A76" s="66" t="s">
        <v>128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 s="53" customFormat="1" ht="23.25" x14ac:dyDescent="0.35">
      <c r="A77" s="55">
        <v>1</v>
      </c>
      <c r="B77" s="56" t="s">
        <v>85</v>
      </c>
      <c r="C77" s="57" t="s">
        <v>86</v>
      </c>
      <c r="D77" s="54"/>
      <c r="E77" s="54">
        <v>5</v>
      </c>
      <c r="F77" s="58"/>
      <c r="G77" s="36"/>
      <c r="H77" s="36"/>
      <c r="I77" s="36"/>
      <c r="J77" s="36"/>
      <c r="K77" s="50"/>
      <c r="L77" s="50"/>
      <c r="M77" s="50"/>
      <c r="N77" s="50"/>
      <c r="O77" s="35"/>
      <c r="P77" s="35"/>
      <c r="Q77" s="35"/>
      <c r="R77" s="35"/>
      <c r="S77" s="50"/>
      <c r="T77" s="50">
        <v>20</v>
      </c>
      <c r="U77" s="50"/>
      <c r="V77" s="50">
        <v>2</v>
      </c>
      <c r="W77" s="35"/>
      <c r="X77" s="35"/>
      <c r="Y77" s="35"/>
      <c r="Z77" s="35"/>
      <c r="AA77" s="50"/>
      <c r="AB77" s="50"/>
      <c r="AC77" s="50"/>
      <c r="AD77" s="50"/>
      <c r="AE77" s="54">
        <f>G77+H77+I77+K77+L77+M77+O77+P77+Q77+S77+T77+U77+W77+X77+Y77+AA77+AB77+AC77</f>
        <v>20</v>
      </c>
      <c r="AF77" s="54">
        <f>PRODUCT(25*AG77)</f>
        <v>50</v>
      </c>
      <c r="AG77" s="54">
        <v>2</v>
      </c>
    </row>
    <row r="78" spans="1:33" ht="23.25" x14ac:dyDescent="0.35">
      <c r="A78" s="44">
        <v>2</v>
      </c>
      <c r="B78" s="38" t="s">
        <v>87</v>
      </c>
      <c r="C78" s="41" t="s">
        <v>88</v>
      </c>
      <c r="D78" s="30"/>
      <c r="E78" s="30">
        <v>3</v>
      </c>
      <c r="F78" s="29"/>
      <c r="G78" s="36"/>
      <c r="H78" s="36"/>
      <c r="I78" s="36"/>
      <c r="J78" s="36"/>
      <c r="K78" s="50"/>
      <c r="L78" s="50"/>
      <c r="M78" s="50"/>
      <c r="N78" s="50"/>
      <c r="O78" s="35"/>
      <c r="P78" s="35">
        <v>30</v>
      </c>
      <c r="Q78" s="35"/>
      <c r="R78" s="35">
        <v>3</v>
      </c>
      <c r="S78" s="50"/>
      <c r="T78" s="50"/>
      <c r="U78" s="50"/>
      <c r="V78" s="50"/>
      <c r="W78" s="35"/>
      <c r="X78" s="35"/>
      <c r="Y78" s="35"/>
      <c r="Z78" s="35"/>
      <c r="AA78" s="50"/>
      <c r="AB78" s="50"/>
      <c r="AC78" s="50"/>
      <c r="AD78" s="50"/>
      <c r="AE78" s="30">
        <f>G78+H78+I78+K78+L78+M78+O78+P78+Q78+S78+T78+U78+W78+X78+Y78+AA78+AB78+AC78</f>
        <v>30</v>
      </c>
      <c r="AF78" s="30">
        <f>PRODUCT(25*AG78)</f>
        <v>75</v>
      </c>
      <c r="AG78" s="30">
        <v>3</v>
      </c>
    </row>
    <row r="79" spans="1:33" ht="46.5" x14ac:dyDescent="0.35">
      <c r="A79" s="44">
        <v>3</v>
      </c>
      <c r="B79" s="39" t="s">
        <v>94</v>
      </c>
      <c r="C79" s="41" t="s">
        <v>134</v>
      </c>
      <c r="D79" s="30"/>
      <c r="E79" s="30">
        <v>5</v>
      </c>
      <c r="F79" s="29"/>
      <c r="G79" s="36"/>
      <c r="H79" s="36"/>
      <c r="I79" s="36"/>
      <c r="J79" s="36"/>
      <c r="K79" s="50"/>
      <c r="L79" s="50"/>
      <c r="M79" s="50"/>
      <c r="N79" s="50"/>
      <c r="O79" s="35"/>
      <c r="P79" s="35"/>
      <c r="Q79" s="35"/>
      <c r="R79" s="35"/>
      <c r="S79" s="50"/>
      <c r="T79" s="50"/>
      <c r="U79" s="50"/>
      <c r="V79" s="50"/>
      <c r="W79" s="35"/>
      <c r="X79" s="35">
        <v>30</v>
      </c>
      <c r="Y79" s="35"/>
      <c r="Z79" s="35">
        <v>3</v>
      </c>
      <c r="AA79" s="50"/>
      <c r="AB79" s="50"/>
      <c r="AC79" s="50"/>
      <c r="AD79" s="50"/>
      <c r="AE79" s="30">
        <v>30</v>
      </c>
      <c r="AF79" s="30">
        <v>75</v>
      </c>
      <c r="AG79" s="33">
        <v>3</v>
      </c>
    </row>
    <row r="80" spans="1:33" ht="23.25" x14ac:dyDescent="0.35">
      <c r="A80" s="44">
        <v>4</v>
      </c>
      <c r="B80" s="39" t="s">
        <v>90</v>
      </c>
      <c r="C80" s="41" t="s">
        <v>91</v>
      </c>
      <c r="D80" s="30"/>
      <c r="E80" s="30">
        <v>5.6</v>
      </c>
      <c r="F80" s="29"/>
      <c r="G80" s="36"/>
      <c r="H80" s="36"/>
      <c r="I80" s="36"/>
      <c r="J80" s="36"/>
      <c r="K80" s="50"/>
      <c r="L80" s="50"/>
      <c r="M80" s="50"/>
      <c r="N80" s="50"/>
      <c r="O80" s="35"/>
      <c r="P80" s="35"/>
      <c r="Q80" s="35"/>
      <c r="R80" s="35"/>
      <c r="S80" s="50"/>
      <c r="T80" s="50"/>
      <c r="U80" s="50"/>
      <c r="V80" s="50"/>
      <c r="W80" s="35"/>
      <c r="X80" s="35">
        <v>30</v>
      </c>
      <c r="Y80" s="35"/>
      <c r="Z80" s="35">
        <v>3</v>
      </c>
      <c r="AA80" s="50"/>
      <c r="AB80" s="50">
        <v>30</v>
      </c>
      <c r="AC80" s="50"/>
      <c r="AD80" s="50">
        <v>3</v>
      </c>
      <c r="AE80" s="30">
        <f>G80+H80+I80+K80+L80+M80+O80+P80+Q80+S80+T80+U80+W80+X80+Y80+AA80+AB80+AC80</f>
        <v>60</v>
      </c>
      <c r="AF80" s="30">
        <f>PRODUCT(25*AG80)</f>
        <v>150</v>
      </c>
      <c r="AG80" s="33">
        <v>6</v>
      </c>
    </row>
    <row r="81" spans="1:33" s="53" customFormat="1" ht="23.25" x14ac:dyDescent="0.35">
      <c r="A81" s="55">
        <v>5</v>
      </c>
      <c r="B81" s="61" t="s">
        <v>92</v>
      </c>
      <c r="C81" s="57" t="s">
        <v>93</v>
      </c>
      <c r="D81" s="54"/>
      <c r="E81" s="54">
        <v>3</v>
      </c>
      <c r="F81" s="58"/>
      <c r="G81" s="36"/>
      <c r="H81" s="36"/>
      <c r="I81" s="36"/>
      <c r="J81" s="36"/>
      <c r="K81" s="50"/>
      <c r="L81" s="50"/>
      <c r="M81" s="50"/>
      <c r="N81" s="50"/>
      <c r="O81" s="35"/>
      <c r="P81" s="35">
        <v>30</v>
      </c>
      <c r="Q81" s="35"/>
      <c r="R81" s="35">
        <v>3</v>
      </c>
      <c r="S81" s="50"/>
      <c r="T81" s="50"/>
      <c r="U81" s="50"/>
      <c r="V81" s="50"/>
      <c r="W81" s="35"/>
      <c r="X81" s="35"/>
      <c r="Y81" s="35"/>
      <c r="Z81" s="35"/>
      <c r="AA81" s="50"/>
      <c r="AB81" s="50"/>
      <c r="AC81" s="50"/>
      <c r="AD81" s="50"/>
      <c r="AE81" s="54">
        <v>30</v>
      </c>
      <c r="AF81" s="54">
        <f>PRODUCT(25*AG81)</f>
        <v>75</v>
      </c>
      <c r="AG81" s="54">
        <v>3</v>
      </c>
    </row>
    <row r="82" spans="1:33" ht="23.25" x14ac:dyDescent="0.35">
      <c r="A82" s="44">
        <v>6</v>
      </c>
      <c r="B82" s="39" t="s">
        <v>89</v>
      </c>
      <c r="C82" s="41" t="s">
        <v>135</v>
      </c>
      <c r="D82" s="30"/>
      <c r="E82" s="30">
        <v>4</v>
      </c>
      <c r="F82" s="29"/>
      <c r="G82" s="36"/>
      <c r="H82" s="36"/>
      <c r="I82" s="36"/>
      <c r="J82" s="36"/>
      <c r="K82" s="50"/>
      <c r="L82" s="50"/>
      <c r="M82" s="50"/>
      <c r="N82" s="50"/>
      <c r="O82" s="35"/>
      <c r="P82" s="35"/>
      <c r="Q82" s="35"/>
      <c r="R82" s="35"/>
      <c r="S82" s="50"/>
      <c r="T82" s="50">
        <v>30</v>
      </c>
      <c r="U82" s="50"/>
      <c r="V82" s="50">
        <v>3</v>
      </c>
      <c r="W82" s="35"/>
      <c r="X82" s="35"/>
      <c r="Y82" s="35"/>
      <c r="Z82" s="35"/>
      <c r="AA82" s="50"/>
      <c r="AB82" s="50"/>
      <c r="AC82" s="50"/>
      <c r="AD82" s="50"/>
      <c r="AE82" s="30">
        <v>30</v>
      </c>
      <c r="AF82" s="30">
        <v>75</v>
      </c>
      <c r="AG82" s="33">
        <v>3</v>
      </c>
    </row>
    <row r="83" spans="1:33" ht="23.25" x14ac:dyDescent="0.35">
      <c r="A83" s="44">
        <v>7</v>
      </c>
      <c r="B83" s="39" t="s">
        <v>115</v>
      </c>
      <c r="C83" s="41" t="s">
        <v>95</v>
      </c>
      <c r="D83" s="30"/>
      <c r="E83" s="30">
        <v>4</v>
      </c>
      <c r="F83" s="29"/>
      <c r="G83" s="36"/>
      <c r="H83" s="36"/>
      <c r="I83" s="36"/>
      <c r="J83" s="36"/>
      <c r="K83" s="50"/>
      <c r="L83" s="50"/>
      <c r="M83" s="50"/>
      <c r="N83" s="50"/>
      <c r="O83" s="35"/>
      <c r="P83" s="35"/>
      <c r="Q83" s="35"/>
      <c r="R83" s="35"/>
      <c r="S83" s="50"/>
      <c r="T83" s="50">
        <v>30</v>
      </c>
      <c r="U83" s="50"/>
      <c r="V83" s="50">
        <v>3</v>
      </c>
      <c r="W83" s="35"/>
      <c r="X83" s="35"/>
      <c r="Y83" s="35"/>
      <c r="Z83" s="35"/>
      <c r="AA83" s="50"/>
      <c r="AB83" s="50"/>
      <c r="AC83" s="50"/>
      <c r="AD83" s="50"/>
      <c r="AE83" s="30">
        <f>G83+H83+I83+K83+L83+M83+O83+P83+Q83+S83+T83+U83+W83+X83+Y83+AA83+AB83+AC83</f>
        <v>30</v>
      </c>
      <c r="AF83" s="30">
        <f>PRODUCT(25*AG83)</f>
        <v>75</v>
      </c>
      <c r="AG83" s="33">
        <v>3</v>
      </c>
    </row>
    <row r="84" spans="1:33" ht="23.25" x14ac:dyDescent="0.35">
      <c r="A84" s="47"/>
      <c r="B84" s="48" t="s">
        <v>11</v>
      </c>
      <c r="C84" s="49"/>
      <c r="D84" s="29"/>
      <c r="E84" s="29"/>
      <c r="F84" s="30"/>
      <c r="G84" s="50">
        <f>SUM(G77:G83)</f>
        <v>0</v>
      </c>
      <c r="H84" s="50">
        <f t="shared" ref="H84:AG84" si="10">SUM(H77:H83)</f>
        <v>0</v>
      </c>
      <c r="I84" s="50">
        <f t="shared" si="10"/>
        <v>0</v>
      </c>
      <c r="J84" s="50">
        <f t="shared" si="10"/>
        <v>0</v>
      </c>
      <c r="K84" s="50">
        <f t="shared" si="10"/>
        <v>0</v>
      </c>
      <c r="L84" s="50">
        <f t="shared" si="10"/>
        <v>0</v>
      </c>
      <c r="M84" s="50">
        <f t="shared" si="10"/>
        <v>0</v>
      </c>
      <c r="N84" s="50">
        <f t="shared" si="10"/>
        <v>0</v>
      </c>
      <c r="O84" s="50">
        <f t="shared" si="10"/>
        <v>0</v>
      </c>
      <c r="P84" s="50">
        <f t="shared" si="10"/>
        <v>60</v>
      </c>
      <c r="Q84" s="50">
        <f t="shared" si="10"/>
        <v>0</v>
      </c>
      <c r="R84" s="50">
        <f t="shared" si="10"/>
        <v>6</v>
      </c>
      <c r="S84" s="50">
        <f t="shared" si="10"/>
        <v>0</v>
      </c>
      <c r="T84" s="50">
        <f t="shared" si="10"/>
        <v>80</v>
      </c>
      <c r="U84" s="50">
        <f t="shared" si="10"/>
        <v>0</v>
      </c>
      <c r="V84" s="50">
        <f t="shared" si="10"/>
        <v>8</v>
      </c>
      <c r="W84" s="50">
        <f t="shared" si="10"/>
        <v>0</v>
      </c>
      <c r="X84" s="50">
        <f t="shared" si="10"/>
        <v>60</v>
      </c>
      <c r="Y84" s="50">
        <f t="shared" si="10"/>
        <v>0</v>
      </c>
      <c r="Z84" s="50">
        <f t="shared" si="10"/>
        <v>6</v>
      </c>
      <c r="AA84" s="50">
        <f t="shared" si="10"/>
        <v>0</v>
      </c>
      <c r="AB84" s="50">
        <f t="shared" si="10"/>
        <v>30</v>
      </c>
      <c r="AC84" s="50">
        <f t="shared" si="10"/>
        <v>0</v>
      </c>
      <c r="AD84" s="50">
        <f t="shared" si="10"/>
        <v>3</v>
      </c>
      <c r="AE84" s="50">
        <f t="shared" si="10"/>
        <v>230</v>
      </c>
      <c r="AF84" s="50">
        <f t="shared" si="10"/>
        <v>575</v>
      </c>
      <c r="AG84" s="50">
        <f t="shared" si="10"/>
        <v>23</v>
      </c>
    </row>
    <row r="85" spans="1:33" ht="23.25" x14ac:dyDescent="0.35">
      <c r="A85" s="66" t="s">
        <v>118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</row>
    <row r="86" spans="1:33" s="53" customFormat="1" ht="93" x14ac:dyDescent="0.35">
      <c r="A86" s="55">
        <v>1</v>
      </c>
      <c r="B86" s="56" t="s">
        <v>109</v>
      </c>
      <c r="C86" s="57" t="s">
        <v>96</v>
      </c>
      <c r="D86" s="54"/>
      <c r="E86" s="54" t="s">
        <v>68</v>
      </c>
      <c r="F86" s="58"/>
      <c r="G86" s="36"/>
      <c r="H86" s="36"/>
      <c r="I86" s="36"/>
      <c r="J86" s="36"/>
      <c r="K86" s="37"/>
      <c r="L86" s="37"/>
      <c r="M86" s="37"/>
      <c r="N86" s="37"/>
      <c r="O86" s="36"/>
      <c r="P86" s="36"/>
      <c r="Q86" s="36"/>
      <c r="R86" s="36"/>
      <c r="S86" s="37"/>
      <c r="T86" s="50">
        <v>150</v>
      </c>
      <c r="U86" s="50"/>
      <c r="V86" s="50">
        <v>6</v>
      </c>
      <c r="W86" s="35"/>
      <c r="X86" s="35">
        <v>300</v>
      </c>
      <c r="Y86" s="35"/>
      <c r="Z86" s="35">
        <v>10</v>
      </c>
      <c r="AA86" s="50"/>
      <c r="AB86" s="50">
        <v>300</v>
      </c>
      <c r="AC86" s="50"/>
      <c r="AD86" s="50">
        <v>10</v>
      </c>
      <c r="AE86" s="54">
        <v>750</v>
      </c>
      <c r="AF86" s="54">
        <v>780</v>
      </c>
      <c r="AG86" s="54">
        <v>26</v>
      </c>
    </row>
    <row r="87" spans="1:33" ht="23.25" x14ac:dyDescent="0.35">
      <c r="A87" s="64" t="s">
        <v>11</v>
      </c>
      <c r="B87" s="65"/>
      <c r="C87" s="30"/>
      <c r="D87" s="30"/>
      <c r="E87" s="30"/>
      <c r="F87" s="30"/>
      <c r="G87" s="50">
        <f>SUM(G86)</f>
        <v>0</v>
      </c>
      <c r="H87" s="50">
        <f t="shared" ref="H87:AG87" si="11">SUM(H86)</f>
        <v>0</v>
      </c>
      <c r="I87" s="50">
        <f t="shared" si="11"/>
        <v>0</v>
      </c>
      <c r="J87" s="50">
        <f t="shared" si="11"/>
        <v>0</v>
      </c>
      <c r="K87" s="50">
        <f t="shared" si="11"/>
        <v>0</v>
      </c>
      <c r="L87" s="50">
        <f t="shared" si="11"/>
        <v>0</v>
      </c>
      <c r="M87" s="50">
        <f t="shared" si="11"/>
        <v>0</v>
      </c>
      <c r="N87" s="50">
        <f t="shared" si="11"/>
        <v>0</v>
      </c>
      <c r="O87" s="50">
        <f t="shared" si="11"/>
        <v>0</v>
      </c>
      <c r="P87" s="50">
        <f t="shared" si="11"/>
        <v>0</v>
      </c>
      <c r="Q87" s="50">
        <f t="shared" si="11"/>
        <v>0</v>
      </c>
      <c r="R87" s="50">
        <f t="shared" si="11"/>
        <v>0</v>
      </c>
      <c r="S87" s="50">
        <f t="shared" si="11"/>
        <v>0</v>
      </c>
      <c r="T87" s="50">
        <f>(T86)</f>
        <v>150</v>
      </c>
      <c r="U87" s="50">
        <f t="shared" si="11"/>
        <v>0</v>
      </c>
      <c r="V87" s="50">
        <f t="shared" si="11"/>
        <v>6</v>
      </c>
      <c r="W87" s="50">
        <f t="shared" si="11"/>
        <v>0</v>
      </c>
      <c r="X87" s="50">
        <f>(X86)</f>
        <v>300</v>
      </c>
      <c r="Y87" s="50">
        <f t="shared" si="11"/>
        <v>0</v>
      </c>
      <c r="Z87" s="50">
        <f t="shared" si="11"/>
        <v>10</v>
      </c>
      <c r="AA87" s="50">
        <f t="shared" si="11"/>
        <v>0</v>
      </c>
      <c r="AB87" s="50">
        <f>AB86</f>
        <v>300</v>
      </c>
      <c r="AC87" s="50">
        <f t="shared" si="11"/>
        <v>0</v>
      </c>
      <c r="AD87" s="50">
        <f t="shared" si="11"/>
        <v>10</v>
      </c>
      <c r="AE87" s="50">
        <f>SUM(AE86)</f>
        <v>750</v>
      </c>
      <c r="AF87" s="50">
        <f>SUM(AF86)</f>
        <v>780</v>
      </c>
      <c r="AG87" s="50">
        <f t="shared" si="11"/>
        <v>26</v>
      </c>
    </row>
    <row r="88" spans="1:33" ht="23.25" x14ac:dyDescent="0.35">
      <c r="A88" s="66" t="s">
        <v>116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</row>
    <row r="89" spans="1:33" ht="46.5" x14ac:dyDescent="0.35">
      <c r="A89" s="44">
        <v>1</v>
      </c>
      <c r="B89" s="25" t="s">
        <v>99</v>
      </c>
      <c r="C89" s="41" t="s">
        <v>180</v>
      </c>
      <c r="D89" s="30"/>
      <c r="E89" s="30">
        <v>6</v>
      </c>
      <c r="F89" s="29"/>
      <c r="G89" s="35"/>
      <c r="H89" s="35"/>
      <c r="I89" s="35"/>
      <c r="J89" s="35"/>
      <c r="K89" s="50"/>
      <c r="L89" s="50"/>
      <c r="M89" s="50"/>
      <c r="N89" s="50"/>
      <c r="O89" s="35"/>
      <c r="P89" s="35"/>
      <c r="Q89" s="35"/>
      <c r="R89" s="35"/>
      <c r="S89" s="50"/>
      <c r="T89" s="50"/>
      <c r="U89" s="50"/>
      <c r="V89" s="50"/>
      <c r="W89" s="35"/>
      <c r="X89" s="35"/>
      <c r="Y89" s="35"/>
      <c r="Z89" s="35"/>
      <c r="AA89" s="50"/>
      <c r="AB89" s="50">
        <v>30</v>
      </c>
      <c r="AC89" s="50"/>
      <c r="AD89" s="50">
        <v>2</v>
      </c>
      <c r="AE89" s="30">
        <f>G89+H89+I89+K89+L89+M89+O89+P89+Q89+S89+T89+U89+W89+X89+Y89+AA89+AB89+AC89</f>
        <v>30</v>
      </c>
      <c r="AF89" s="30">
        <f>PRODUCT(25*AG89)</f>
        <v>50</v>
      </c>
      <c r="AG89" s="33">
        <v>2</v>
      </c>
    </row>
    <row r="90" spans="1:33" ht="23.25" x14ac:dyDescent="0.35">
      <c r="A90" s="44">
        <v>2</v>
      </c>
      <c r="B90" s="25" t="s">
        <v>100</v>
      </c>
      <c r="C90" s="41" t="s">
        <v>136</v>
      </c>
      <c r="D90" s="30"/>
      <c r="E90" s="30">
        <v>6</v>
      </c>
      <c r="F90" s="29"/>
      <c r="G90" s="35"/>
      <c r="H90" s="35"/>
      <c r="I90" s="35"/>
      <c r="J90" s="35"/>
      <c r="K90" s="50"/>
      <c r="L90" s="50"/>
      <c r="M90" s="50"/>
      <c r="N90" s="50"/>
      <c r="O90" s="35"/>
      <c r="P90" s="35"/>
      <c r="Q90" s="35"/>
      <c r="R90" s="35"/>
      <c r="S90" s="50"/>
      <c r="T90" s="50"/>
      <c r="U90" s="50"/>
      <c r="V90" s="50"/>
      <c r="W90" s="35"/>
      <c r="X90" s="35"/>
      <c r="Y90" s="35"/>
      <c r="Z90" s="35"/>
      <c r="AA90" s="50"/>
      <c r="AB90" s="50">
        <v>30</v>
      </c>
      <c r="AC90" s="50"/>
      <c r="AD90" s="50">
        <v>2</v>
      </c>
      <c r="AE90" s="30">
        <f>G90+H90+I90+K90+L90+M90+O90+P90+Q90+S90+T90+U90+W90+X90+Y90+AA90+AB90+AC90</f>
        <v>30</v>
      </c>
      <c r="AF90" s="30">
        <f>PRODUCT(25*AG90)</f>
        <v>50</v>
      </c>
      <c r="AG90" s="33">
        <v>2</v>
      </c>
    </row>
    <row r="91" spans="1:33" ht="23.25" x14ac:dyDescent="0.35">
      <c r="A91" s="44">
        <v>3</v>
      </c>
      <c r="B91" s="25" t="s">
        <v>97</v>
      </c>
      <c r="C91" s="41" t="s">
        <v>137</v>
      </c>
      <c r="D91" s="30"/>
      <c r="E91" s="30">
        <v>6</v>
      </c>
      <c r="F91" s="29"/>
      <c r="G91" s="35"/>
      <c r="H91" s="35"/>
      <c r="I91" s="35"/>
      <c r="J91" s="35"/>
      <c r="K91" s="50"/>
      <c r="L91" s="50"/>
      <c r="M91" s="50"/>
      <c r="N91" s="50"/>
      <c r="O91" s="35"/>
      <c r="P91" s="35"/>
      <c r="Q91" s="35"/>
      <c r="R91" s="35"/>
      <c r="S91" s="50"/>
      <c r="T91" s="50"/>
      <c r="U91" s="50"/>
      <c r="V91" s="50"/>
      <c r="W91" s="35"/>
      <c r="X91" s="35"/>
      <c r="Y91" s="35"/>
      <c r="Z91" s="35"/>
      <c r="AA91" s="50"/>
      <c r="AB91" s="50">
        <v>30</v>
      </c>
      <c r="AC91" s="50"/>
      <c r="AD91" s="50">
        <v>2</v>
      </c>
      <c r="AE91" s="30">
        <f>G91+H91+I91+K91+L91+M91+O91+P91+Q91+S91+T91+U91+W91+X91+Y91+AA91+AB91+AC91</f>
        <v>30</v>
      </c>
      <c r="AF91" s="30">
        <f>PRODUCT(25*AG91)</f>
        <v>50</v>
      </c>
      <c r="AG91" s="33">
        <v>2</v>
      </c>
    </row>
    <row r="92" spans="1:33" ht="23.25" x14ac:dyDescent="0.35">
      <c r="A92" s="44">
        <v>4</v>
      </c>
      <c r="B92" s="25" t="s">
        <v>98</v>
      </c>
      <c r="C92" s="41" t="s">
        <v>138</v>
      </c>
      <c r="D92" s="30"/>
      <c r="E92" s="30">
        <v>6</v>
      </c>
      <c r="F92" s="29"/>
      <c r="G92" s="35"/>
      <c r="H92" s="35"/>
      <c r="I92" s="35"/>
      <c r="J92" s="35"/>
      <c r="K92" s="50"/>
      <c r="L92" s="50"/>
      <c r="M92" s="50"/>
      <c r="N92" s="50"/>
      <c r="O92" s="35"/>
      <c r="P92" s="35"/>
      <c r="Q92" s="35"/>
      <c r="R92" s="35"/>
      <c r="S92" s="50"/>
      <c r="T92" s="50"/>
      <c r="U92" s="50"/>
      <c r="V92" s="50"/>
      <c r="W92" s="35"/>
      <c r="X92" s="35"/>
      <c r="Y92" s="35"/>
      <c r="Z92" s="35"/>
      <c r="AA92" s="50"/>
      <c r="AB92" s="50">
        <v>30</v>
      </c>
      <c r="AC92" s="50"/>
      <c r="AD92" s="50">
        <v>2</v>
      </c>
      <c r="AE92" s="30">
        <f>G92+H92+I92+K92+L92+M92+O92+P92+Q92+S92+T92+U92+W92+X92+Y92+AA92+AB92+AC92</f>
        <v>30</v>
      </c>
      <c r="AF92" s="30">
        <f>PRODUCT(25*AG92)</f>
        <v>50</v>
      </c>
      <c r="AG92" s="33">
        <v>2</v>
      </c>
    </row>
    <row r="93" spans="1:33" ht="23.25" x14ac:dyDescent="0.35">
      <c r="A93" s="64" t="s">
        <v>11</v>
      </c>
      <c r="B93" s="65"/>
      <c r="C93" s="30"/>
      <c r="D93" s="30"/>
      <c r="E93" s="30"/>
      <c r="F93" s="30"/>
      <c r="G93" s="50">
        <f>SUM(G89:G92)</f>
        <v>0</v>
      </c>
      <c r="H93" s="50">
        <f t="shared" ref="H93:AG93" si="12">SUM(H89:H92)</f>
        <v>0</v>
      </c>
      <c r="I93" s="50">
        <f t="shared" si="12"/>
        <v>0</v>
      </c>
      <c r="J93" s="50">
        <f t="shared" si="12"/>
        <v>0</v>
      </c>
      <c r="K93" s="50">
        <f t="shared" si="12"/>
        <v>0</v>
      </c>
      <c r="L93" s="50">
        <f t="shared" si="12"/>
        <v>0</v>
      </c>
      <c r="M93" s="50">
        <f t="shared" si="12"/>
        <v>0</v>
      </c>
      <c r="N93" s="50">
        <f t="shared" si="12"/>
        <v>0</v>
      </c>
      <c r="O93" s="50">
        <f t="shared" si="12"/>
        <v>0</v>
      </c>
      <c r="P93" s="50">
        <f t="shared" si="12"/>
        <v>0</v>
      </c>
      <c r="Q93" s="50">
        <f t="shared" si="12"/>
        <v>0</v>
      </c>
      <c r="R93" s="50">
        <f t="shared" si="12"/>
        <v>0</v>
      </c>
      <c r="S93" s="50">
        <f t="shared" si="12"/>
        <v>0</v>
      </c>
      <c r="T93" s="50">
        <f t="shared" si="12"/>
        <v>0</v>
      </c>
      <c r="U93" s="50">
        <f t="shared" si="12"/>
        <v>0</v>
      </c>
      <c r="V93" s="50">
        <f t="shared" si="12"/>
        <v>0</v>
      </c>
      <c r="W93" s="50">
        <f t="shared" si="12"/>
        <v>0</v>
      </c>
      <c r="X93" s="50">
        <f t="shared" si="12"/>
        <v>0</v>
      </c>
      <c r="Y93" s="50">
        <f t="shared" si="12"/>
        <v>0</v>
      </c>
      <c r="Z93" s="50">
        <f t="shared" si="12"/>
        <v>0</v>
      </c>
      <c r="AA93" s="50">
        <f t="shared" si="12"/>
        <v>0</v>
      </c>
      <c r="AB93" s="50">
        <f t="shared" si="12"/>
        <v>120</v>
      </c>
      <c r="AC93" s="50">
        <f t="shared" si="12"/>
        <v>0</v>
      </c>
      <c r="AD93" s="50">
        <f t="shared" si="12"/>
        <v>8</v>
      </c>
      <c r="AE93" s="50">
        <f t="shared" si="12"/>
        <v>120</v>
      </c>
      <c r="AF93" s="50">
        <f t="shared" si="12"/>
        <v>200</v>
      </c>
      <c r="AG93" s="50">
        <f t="shared" si="12"/>
        <v>8</v>
      </c>
    </row>
    <row r="94" spans="1:33" ht="23.25" x14ac:dyDescent="0.35">
      <c r="A94" s="66" t="s">
        <v>117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3" ht="46.5" x14ac:dyDescent="0.35">
      <c r="A95" s="44">
        <v>1</v>
      </c>
      <c r="B95" s="25" t="s">
        <v>101</v>
      </c>
      <c r="C95" s="41" t="s">
        <v>102</v>
      </c>
      <c r="D95" s="30"/>
      <c r="E95" s="30">
        <v>6</v>
      </c>
      <c r="F95" s="29"/>
      <c r="G95" s="36"/>
      <c r="H95" s="36"/>
      <c r="I95" s="36"/>
      <c r="J95" s="36"/>
      <c r="K95" s="37"/>
      <c r="L95" s="37"/>
      <c r="M95" s="37"/>
      <c r="N95" s="37"/>
      <c r="O95" s="36"/>
      <c r="P95" s="36"/>
      <c r="Q95" s="36"/>
      <c r="R95" s="36"/>
      <c r="S95" s="37"/>
      <c r="T95" s="37"/>
      <c r="U95" s="37"/>
      <c r="V95" s="37"/>
      <c r="W95" s="35"/>
      <c r="X95" s="35"/>
      <c r="Y95" s="35"/>
      <c r="Z95" s="35"/>
      <c r="AA95" s="50"/>
      <c r="AB95" s="50">
        <v>30</v>
      </c>
      <c r="AC95" s="50"/>
      <c r="AD95" s="50">
        <v>2</v>
      </c>
      <c r="AE95" s="30">
        <f>G95+H95+I95+K95+L95+M95+O95+P95+Q95+S95+T95+U95+W95+X95+Y95+AA95+AB95+AC95</f>
        <v>30</v>
      </c>
      <c r="AF95" s="30">
        <f>PRODUCT(25*AG95)</f>
        <v>50</v>
      </c>
      <c r="AG95" s="33">
        <v>2</v>
      </c>
    </row>
    <row r="96" spans="1:33" ht="23.25" x14ac:dyDescent="0.35">
      <c r="A96" s="44">
        <v>2</v>
      </c>
      <c r="B96" s="25" t="s">
        <v>106</v>
      </c>
      <c r="C96" s="41" t="s">
        <v>139</v>
      </c>
      <c r="D96" s="30"/>
      <c r="E96" s="30">
        <v>6</v>
      </c>
      <c r="F96" s="29"/>
      <c r="G96" s="36"/>
      <c r="H96" s="36"/>
      <c r="I96" s="36"/>
      <c r="J96" s="36"/>
      <c r="K96" s="37"/>
      <c r="L96" s="37"/>
      <c r="M96" s="37"/>
      <c r="N96" s="37"/>
      <c r="O96" s="36"/>
      <c r="P96" s="36"/>
      <c r="Q96" s="36"/>
      <c r="R96" s="36"/>
      <c r="S96" s="37"/>
      <c r="T96" s="37"/>
      <c r="U96" s="37"/>
      <c r="V96" s="37"/>
      <c r="W96" s="35"/>
      <c r="X96" s="35"/>
      <c r="Y96" s="35"/>
      <c r="Z96" s="35"/>
      <c r="AA96" s="50"/>
      <c r="AB96" s="50">
        <v>30</v>
      </c>
      <c r="AC96" s="50"/>
      <c r="AD96" s="50">
        <v>2</v>
      </c>
      <c r="AE96" s="30">
        <f>G96+H96+I96+K96+L96+M96+O96+P96+Q96+S96+T96+U96+W96+X96+Y96+AA96+AB96+AC96</f>
        <v>30</v>
      </c>
      <c r="AF96" s="30">
        <f>PRODUCT(25*AG96)</f>
        <v>50</v>
      </c>
      <c r="AG96" s="33">
        <f>J96+N96+R96+V96+Z96+AD96</f>
        <v>2</v>
      </c>
    </row>
    <row r="97" spans="1:186" ht="23.25" x14ac:dyDescent="0.35">
      <c r="A97" s="44">
        <v>3</v>
      </c>
      <c r="B97" s="25" t="s">
        <v>104</v>
      </c>
      <c r="C97" s="41" t="s">
        <v>105</v>
      </c>
      <c r="D97" s="30"/>
      <c r="E97" s="30">
        <v>6</v>
      </c>
      <c r="F97" s="29"/>
      <c r="G97" s="36"/>
      <c r="H97" s="36"/>
      <c r="I97" s="36"/>
      <c r="J97" s="36"/>
      <c r="K97" s="37"/>
      <c r="L97" s="37"/>
      <c r="M97" s="37"/>
      <c r="N97" s="37"/>
      <c r="O97" s="36"/>
      <c r="P97" s="36"/>
      <c r="Q97" s="36"/>
      <c r="R97" s="36"/>
      <c r="S97" s="37"/>
      <c r="T97" s="37"/>
      <c r="U97" s="37"/>
      <c r="V97" s="37"/>
      <c r="W97" s="35"/>
      <c r="X97" s="35"/>
      <c r="Y97" s="35"/>
      <c r="Z97" s="35"/>
      <c r="AA97" s="50"/>
      <c r="AB97" s="50">
        <v>30</v>
      </c>
      <c r="AC97" s="50"/>
      <c r="AD97" s="50">
        <v>2</v>
      </c>
      <c r="AE97" s="30">
        <f>G97+H97+I97+K97+L97+M97+O97+P97+Q97+S97+T97+U97+W97+X97+Y97+AA97+AB97+AC97</f>
        <v>30</v>
      </c>
      <c r="AF97" s="30">
        <v>50</v>
      </c>
      <c r="AG97" s="33">
        <v>2</v>
      </c>
    </row>
    <row r="98" spans="1:186" ht="23.25" x14ac:dyDescent="0.35">
      <c r="A98" s="44">
        <v>4</v>
      </c>
      <c r="B98" s="25" t="s">
        <v>103</v>
      </c>
      <c r="C98" s="41" t="s">
        <v>179</v>
      </c>
      <c r="D98" s="30"/>
      <c r="E98" s="30">
        <v>6</v>
      </c>
      <c r="F98" s="29"/>
      <c r="G98" s="36"/>
      <c r="H98" s="36"/>
      <c r="I98" s="36"/>
      <c r="J98" s="36"/>
      <c r="K98" s="37"/>
      <c r="L98" s="37"/>
      <c r="M98" s="37"/>
      <c r="N98" s="37"/>
      <c r="O98" s="36"/>
      <c r="P98" s="36"/>
      <c r="Q98" s="36"/>
      <c r="R98" s="36"/>
      <c r="S98" s="37"/>
      <c r="T98" s="37"/>
      <c r="U98" s="37"/>
      <c r="V98" s="37"/>
      <c r="W98" s="35"/>
      <c r="X98" s="35"/>
      <c r="Y98" s="35"/>
      <c r="Z98" s="35"/>
      <c r="AA98" s="50"/>
      <c r="AB98" s="50">
        <v>30</v>
      </c>
      <c r="AC98" s="50"/>
      <c r="AD98" s="50">
        <v>2</v>
      </c>
      <c r="AE98" s="30">
        <f>G98+H98+I98+K98+L98+M98+O98+P98+Q98+S98+T98+U98+W98+X98+Y98+AA98+AB98+AC98</f>
        <v>30</v>
      </c>
      <c r="AF98" s="30">
        <f>PRODUCT(25*AG98)</f>
        <v>50</v>
      </c>
      <c r="AG98" s="33">
        <v>2</v>
      </c>
    </row>
    <row r="99" spans="1:186" ht="23.25" x14ac:dyDescent="0.35">
      <c r="A99" s="64" t="s">
        <v>11</v>
      </c>
      <c r="B99" s="65"/>
      <c r="C99" s="30"/>
      <c r="D99" s="30"/>
      <c r="E99" s="30"/>
      <c r="F99" s="30"/>
      <c r="G99" s="50">
        <f t="shared" ref="G99:AG99" si="13">SUM(G95:G98)</f>
        <v>0</v>
      </c>
      <c r="H99" s="50">
        <f t="shared" si="13"/>
        <v>0</v>
      </c>
      <c r="I99" s="50">
        <f t="shared" si="13"/>
        <v>0</v>
      </c>
      <c r="J99" s="50">
        <f t="shared" si="13"/>
        <v>0</v>
      </c>
      <c r="K99" s="50">
        <f t="shared" si="13"/>
        <v>0</v>
      </c>
      <c r="L99" s="50">
        <f t="shared" si="13"/>
        <v>0</v>
      </c>
      <c r="M99" s="50">
        <f t="shared" si="13"/>
        <v>0</v>
      </c>
      <c r="N99" s="50">
        <f t="shared" si="13"/>
        <v>0</v>
      </c>
      <c r="O99" s="50">
        <f t="shared" si="13"/>
        <v>0</v>
      </c>
      <c r="P99" s="50">
        <f t="shared" si="13"/>
        <v>0</v>
      </c>
      <c r="Q99" s="50">
        <f t="shared" si="13"/>
        <v>0</v>
      </c>
      <c r="R99" s="50">
        <f t="shared" si="13"/>
        <v>0</v>
      </c>
      <c r="S99" s="50">
        <f t="shared" si="13"/>
        <v>0</v>
      </c>
      <c r="T99" s="50">
        <f t="shared" si="13"/>
        <v>0</v>
      </c>
      <c r="U99" s="50">
        <f t="shared" si="13"/>
        <v>0</v>
      </c>
      <c r="V99" s="50">
        <f t="shared" si="13"/>
        <v>0</v>
      </c>
      <c r="W99" s="50">
        <f t="shared" si="13"/>
        <v>0</v>
      </c>
      <c r="X99" s="50">
        <f t="shared" si="13"/>
        <v>0</v>
      </c>
      <c r="Y99" s="50">
        <f t="shared" si="13"/>
        <v>0</v>
      </c>
      <c r="Z99" s="50">
        <f t="shared" si="13"/>
        <v>0</v>
      </c>
      <c r="AA99" s="50">
        <f t="shared" si="13"/>
        <v>0</v>
      </c>
      <c r="AB99" s="50">
        <f t="shared" si="13"/>
        <v>120</v>
      </c>
      <c r="AC99" s="50">
        <f t="shared" si="13"/>
        <v>0</v>
      </c>
      <c r="AD99" s="50">
        <f t="shared" si="13"/>
        <v>8</v>
      </c>
      <c r="AE99" s="50">
        <f t="shared" si="13"/>
        <v>120</v>
      </c>
      <c r="AF99" s="50">
        <f t="shared" si="13"/>
        <v>200</v>
      </c>
      <c r="AG99" s="50">
        <f t="shared" si="13"/>
        <v>8</v>
      </c>
    </row>
    <row r="100" spans="1:186" s="40" customFormat="1" ht="23.25" x14ac:dyDescent="0.35">
      <c r="A100" s="117" t="s">
        <v>119</v>
      </c>
      <c r="B100" s="118" t="s">
        <v>172</v>
      </c>
      <c r="C100" s="119"/>
      <c r="D100" s="119"/>
      <c r="E100" s="119">
        <v>1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>
        <v>4</v>
      </c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</row>
    <row r="101" spans="1:186" s="53" customFormat="1" ht="23.45" customHeight="1" x14ac:dyDescent="0.35">
      <c r="A101" s="128" t="s">
        <v>33</v>
      </c>
      <c r="B101" s="129"/>
      <c r="C101" s="54"/>
      <c r="D101" s="54"/>
      <c r="E101" s="54"/>
      <c r="F101" s="54"/>
      <c r="G101" s="58">
        <f t="shared" ref="G101:AD101" si="14">G18+G51+G57+G66+G87+G93</f>
        <v>230</v>
      </c>
      <c r="H101" s="58">
        <f t="shared" si="14"/>
        <v>205</v>
      </c>
      <c r="I101" s="58">
        <f t="shared" si="14"/>
        <v>0</v>
      </c>
      <c r="J101" s="54">
        <f t="shared" si="14"/>
        <v>30</v>
      </c>
      <c r="K101" s="58">
        <f t="shared" si="14"/>
        <v>165</v>
      </c>
      <c r="L101" s="58">
        <f t="shared" si="14"/>
        <v>303</v>
      </c>
      <c r="M101" s="58">
        <f t="shared" si="14"/>
        <v>12</v>
      </c>
      <c r="N101" s="54">
        <f t="shared" si="14"/>
        <v>30</v>
      </c>
      <c r="O101" s="58">
        <f t="shared" si="14"/>
        <v>80</v>
      </c>
      <c r="P101" s="58">
        <f t="shared" si="14"/>
        <v>343</v>
      </c>
      <c r="Q101" s="58">
        <f t="shared" si="14"/>
        <v>12</v>
      </c>
      <c r="R101" s="54">
        <f t="shared" si="14"/>
        <v>30</v>
      </c>
      <c r="S101" s="58">
        <f t="shared" si="14"/>
        <v>45</v>
      </c>
      <c r="T101" s="58">
        <f t="shared" si="14"/>
        <v>353</v>
      </c>
      <c r="U101" s="58">
        <f t="shared" si="14"/>
        <v>12</v>
      </c>
      <c r="V101" s="54">
        <f t="shared" si="14"/>
        <v>30</v>
      </c>
      <c r="W101" s="58">
        <f t="shared" si="14"/>
        <v>60</v>
      </c>
      <c r="X101" s="58">
        <f t="shared" si="14"/>
        <v>450</v>
      </c>
      <c r="Y101" s="58">
        <f t="shared" si="14"/>
        <v>0</v>
      </c>
      <c r="Z101" s="54">
        <f t="shared" si="14"/>
        <v>30</v>
      </c>
      <c r="AA101" s="58">
        <f t="shared" si="14"/>
        <v>30</v>
      </c>
      <c r="AB101" s="58">
        <f t="shared" si="14"/>
        <v>480</v>
      </c>
      <c r="AC101" s="58">
        <f t="shared" si="14"/>
        <v>0</v>
      </c>
      <c r="AD101" s="54">
        <f t="shared" si="14"/>
        <v>30</v>
      </c>
      <c r="AE101" s="54">
        <f t="shared" ref="AE101:AG101" si="15">AE18+AE51+AE57+AE66+AE87+AE93</f>
        <v>2780</v>
      </c>
      <c r="AF101" s="54">
        <f t="shared" si="15"/>
        <v>4700</v>
      </c>
      <c r="AG101" s="54">
        <f t="shared" si="15"/>
        <v>180</v>
      </c>
    </row>
    <row r="102" spans="1:186" ht="54.75" customHeight="1" x14ac:dyDescent="0.35">
      <c r="A102" s="120" t="s">
        <v>193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</row>
    <row r="103" spans="1:186" ht="32.25" customHeight="1" x14ac:dyDescent="0.35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1"/>
    </row>
    <row r="104" spans="1:186" ht="46.35" customHeight="1" x14ac:dyDescent="0.35">
      <c r="A104" s="52" t="s">
        <v>168</v>
      </c>
      <c r="B104" s="130" t="s">
        <v>194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</row>
    <row r="105" spans="1:186" ht="56.25" customHeight="1" x14ac:dyDescent="0.35">
      <c r="A105" s="52" t="s">
        <v>169</v>
      </c>
      <c r="B105" s="68" t="s">
        <v>170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51"/>
    </row>
    <row r="106" spans="1:186" ht="75" customHeight="1" x14ac:dyDescent="0.35">
      <c r="A106" s="131" t="s">
        <v>171</v>
      </c>
      <c r="B106" s="72" t="s">
        <v>177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</row>
    <row r="107" spans="1:186" ht="32.25" customHeight="1" x14ac:dyDescent="0.35">
      <c r="A107" s="75" t="s">
        <v>173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</row>
    <row r="108" spans="1:186" ht="32.25" customHeight="1" x14ac:dyDescent="0.35">
      <c r="A108" s="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1:186" ht="32.25" customHeight="1" x14ac:dyDescent="0.35">
      <c r="A109" s="9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</row>
    <row r="110" spans="1:186" ht="32.25" customHeight="1" x14ac:dyDescent="0.35">
      <c r="A110" s="9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</row>
    <row r="111" spans="1:186" ht="32.25" customHeight="1" x14ac:dyDescent="0.35">
      <c r="A111" s="9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</row>
    <row r="112" spans="1:186" ht="32.25" customHeight="1" x14ac:dyDescent="0.35">
      <c r="A112" s="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</row>
    <row r="113" spans="1:33" ht="32.25" customHeight="1" x14ac:dyDescent="0.35">
      <c r="A113" s="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32.25" customHeight="1" x14ac:dyDescent="0.35">
      <c r="A114" s="9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</row>
    <row r="115" spans="1:33" ht="32.25" customHeight="1" x14ac:dyDescent="0.35">
      <c r="A115" s="17"/>
      <c r="B115" s="18"/>
      <c r="C115" s="19"/>
      <c r="D115" s="4"/>
      <c r="E115" s="20"/>
      <c r="F115" s="4"/>
      <c r="G115" s="4"/>
      <c r="H115" s="4"/>
      <c r="I115" s="4"/>
      <c r="J115" s="4"/>
      <c r="K115" s="4"/>
      <c r="L115" s="4"/>
      <c r="M115" s="21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22"/>
      <c r="AG115" s="4"/>
    </row>
    <row r="116" spans="1:33" ht="32.25" customHeight="1" x14ac:dyDescent="0.35">
      <c r="A116" s="17"/>
      <c r="B116" s="18"/>
      <c r="C116" s="19"/>
      <c r="D116" s="4"/>
      <c r="E116" s="2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22"/>
      <c r="AG116" s="4"/>
    </row>
    <row r="117" spans="1:33" ht="32.25" customHeight="1" x14ac:dyDescent="0.35">
      <c r="A117" s="17"/>
      <c r="B117" s="18"/>
      <c r="C117" s="1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22"/>
      <c r="AG117" s="4"/>
    </row>
    <row r="118" spans="1:33" ht="32.25" customHeight="1" x14ac:dyDescent="0.35">
      <c r="A118" s="17"/>
      <c r="B118" s="18"/>
      <c r="C118" s="19"/>
      <c r="D118" s="4"/>
      <c r="E118" s="4"/>
      <c r="F118" s="4"/>
      <c r="G118" s="2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22"/>
      <c r="AG118" s="21"/>
    </row>
    <row r="119" spans="1:33" ht="32.25" customHeight="1" x14ac:dyDescent="0.35">
      <c r="A119" s="17"/>
      <c r="B119" s="18"/>
      <c r="C119" s="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22"/>
      <c r="AG119" s="4"/>
    </row>
    <row r="120" spans="1:33" ht="32.25" customHeight="1" x14ac:dyDescent="0.35">
      <c r="A120" s="17"/>
      <c r="B120" s="18"/>
      <c r="C120" s="19"/>
      <c r="D120" s="3"/>
      <c r="X120" s="74"/>
      <c r="Y120" s="74"/>
      <c r="Z120" s="74"/>
      <c r="AA120" s="74"/>
      <c r="AB120" s="74"/>
      <c r="AF120" s="24"/>
    </row>
    <row r="121" spans="1:33" ht="32.25" customHeight="1" x14ac:dyDescent="0.35">
      <c r="A121" s="9"/>
      <c r="B121" s="5"/>
      <c r="C121" s="5"/>
      <c r="D121" s="3"/>
      <c r="X121" s="74"/>
      <c r="Y121" s="74"/>
    </row>
    <row r="122" spans="1:33" ht="32.25" customHeight="1" x14ac:dyDescent="0.35">
      <c r="A122" s="9"/>
      <c r="B122" s="5"/>
      <c r="C122" s="5"/>
      <c r="D122" s="3"/>
      <c r="E122" s="10"/>
      <c r="F122" s="10"/>
      <c r="G122" s="10"/>
      <c r="H122" s="10"/>
      <c r="I122" s="10"/>
      <c r="M122" s="11"/>
      <c r="R122" s="10"/>
      <c r="V122" s="11"/>
      <c r="W122" s="10"/>
      <c r="X122" s="74"/>
      <c r="Y122" s="74"/>
      <c r="Z122" s="74"/>
      <c r="AA122" s="76"/>
      <c r="AB122" s="76"/>
    </row>
    <row r="123" spans="1:33" ht="32.25" customHeight="1" x14ac:dyDescent="0.35">
      <c r="A123" s="9"/>
      <c r="B123" s="5"/>
      <c r="C123" s="5"/>
      <c r="D123" s="3"/>
      <c r="E123" s="10"/>
      <c r="F123" s="10"/>
      <c r="G123" s="10"/>
      <c r="H123" s="10"/>
      <c r="I123" s="10"/>
      <c r="M123" s="11"/>
      <c r="R123" s="10"/>
      <c r="V123" s="11"/>
      <c r="W123" s="10"/>
      <c r="X123" s="74"/>
      <c r="Y123" s="74"/>
      <c r="AA123" s="76"/>
      <c r="AB123" s="76"/>
    </row>
    <row r="124" spans="1:33" ht="32.25" customHeight="1" x14ac:dyDescent="0.35">
      <c r="A124" s="9"/>
      <c r="B124" s="5"/>
      <c r="C124" s="5"/>
      <c r="D124" s="3"/>
      <c r="E124" s="10"/>
      <c r="F124" s="10"/>
      <c r="G124" s="10"/>
      <c r="H124" s="10"/>
      <c r="I124" s="10"/>
      <c r="M124" s="10"/>
      <c r="R124" s="10"/>
      <c r="V124" s="10"/>
      <c r="W124" s="10"/>
      <c r="X124" s="74"/>
      <c r="Y124" s="74"/>
      <c r="Z124" s="74"/>
      <c r="AA124" s="76"/>
      <c r="AB124" s="76"/>
    </row>
    <row r="125" spans="1:33" ht="32.25" customHeight="1" x14ac:dyDescent="0.35">
      <c r="A125" s="9"/>
      <c r="B125" s="12"/>
    </row>
    <row r="127" spans="1:33" ht="32.25" customHeight="1" x14ac:dyDescent="0.35">
      <c r="A127" s="13"/>
      <c r="B127" s="14"/>
      <c r="C127" s="2"/>
      <c r="AE127" s="2"/>
    </row>
    <row r="128" spans="1:33" ht="32.25" customHeight="1" x14ac:dyDescent="0.35">
      <c r="A128" s="15"/>
      <c r="B128" s="16"/>
      <c r="C128" s="1"/>
      <c r="AE128" s="2"/>
    </row>
    <row r="129" spans="1:31" ht="32.25" customHeight="1" x14ac:dyDescent="0.35">
      <c r="A129" s="15"/>
      <c r="B129" s="16"/>
      <c r="C129" s="1"/>
      <c r="AE129" s="2"/>
    </row>
    <row r="130" spans="1:31" ht="32.25" customHeight="1" x14ac:dyDescent="0.35">
      <c r="A130" s="13"/>
      <c r="B130" s="14"/>
      <c r="C130" s="2"/>
      <c r="AE130" s="2"/>
    </row>
    <row r="131" spans="1:31" ht="32.25" customHeight="1" x14ac:dyDescent="0.35">
      <c r="A131" s="15"/>
      <c r="B131" s="16"/>
      <c r="C131" s="1"/>
      <c r="AE131" s="2"/>
    </row>
    <row r="132" spans="1:31" ht="32.25" customHeight="1" x14ac:dyDescent="0.35">
      <c r="A132" s="15"/>
      <c r="B132" s="16"/>
      <c r="C132" s="1"/>
      <c r="AE132" s="2"/>
    </row>
    <row r="133" spans="1:31" ht="32.25" customHeight="1" x14ac:dyDescent="0.35">
      <c r="A133" s="15"/>
      <c r="B133" s="16"/>
      <c r="C133" s="1"/>
      <c r="AE133" s="2"/>
    </row>
    <row r="134" spans="1:31" ht="32.25" customHeight="1" x14ac:dyDescent="0.35">
      <c r="A134" s="13"/>
      <c r="B134" s="16"/>
      <c r="C134" s="1"/>
      <c r="AE134" s="2"/>
    </row>
    <row r="135" spans="1:31" ht="32.25" customHeight="1" x14ac:dyDescent="0.35">
      <c r="A135" s="15"/>
      <c r="B135" s="16"/>
      <c r="C135" s="1"/>
      <c r="AE135" s="2"/>
    </row>
    <row r="136" spans="1:31" ht="32.25" customHeight="1" x14ac:dyDescent="0.35">
      <c r="A136" s="13"/>
      <c r="B136" s="16"/>
      <c r="C136" s="1"/>
      <c r="AE136" s="2"/>
    </row>
    <row r="137" spans="1:31" ht="32.25" customHeight="1" x14ac:dyDescent="0.35">
      <c r="A137" s="15"/>
      <c r="B137" s="16"/>
      <c r="C137" s="1"/>
      <c r="AE137" s="2"/>
    </row>
    <row r="138" spans="1:31" ht="32.25" customHeight="1" x14ac:dyDescent="0.35">
      <c r="A138" s="13"/>
      <c r="B138" s="16"/>
      <c r="C138" s="1"/>
      <c r="AE138" s="2"/>
    </row>
    <row r="139" spans="1:31" ht="32.25" customHeight="1" x14ac:dyDescent="0.35">
      <c r="A139" s="15"/>
      <c r="B139" s="16"/>
      <c r="C139" s="1"/>
      <c r="AE139" s="2"/>
    </row>
    <row r="140" spans="1:31" ht="32.25" customHeight="1" x14ac:dyDescent="0.35">
      <c r="A140" s="13"/>
      <c r="B140" s="14"/>
      <c r="C140" s="1"/>
    </row>
    <row r="141" spans="1:31" ht="32.25" customHeight="1" x14ac:dyDescent="0.35">
      <c r="A141" s="13"/>
      <c r="B141" s="14"/>
      <c r="C141" s="1"/>
    </row>
    <row r="142" spans="1:31" ht="32.25" customHeight="1" x14ac:dyDescent="0.35">
      <c r="A142" s="13"/>
      <c r="B142" s="14"/>
      <c r="C142" s="1"/>
    </row>
    <row r="143" spans="1:31" ht="32.25" customHeight="1" x14ac:dyDescent="0.35">
      <c r="A143" s="13"/>
      <c r="B143" s="14"/>
      <c r="C143" s="1"/>
    </row>
    <row r="144" spans="1:31" ht="32.25" customHeight="1" x14ac:dyDescent="0.35">
      <c r="A144" s="13"/>
      <c r="B144" s="14"/>
      <c r="C144" s="1"/>
    </row>
    <row r="145" spans="1:3" ht="32.25" customHeight="1" x14ac:dyDescent="0.35">
      <c r="A145" s="13"/>
      <c r="B145" s="14"/>
      <c r="C145" s="1"/>
    </row>
    <row r="146" spans="1:3" ht="32.25" customHeight="1" x14ac:dyDescent="0.35">
      <c r="A146" s="13"/>
      <c r="B146" s="14"/>
      <c r="C146" s="1"/>
    </row>
    <row r="147" spans="1:3" ht="32.25" customHeight="1" x14ac:dyDescent="0.35">
      <c r="A147" s="13"/>
      <c r="B147" s="14"/>
      <c r="C147" s="1"/>
    </row>
    <row r="148" spans="1:3" ht="32.25" customHeight="1" x14ac:dyDescent="0.35">
      <c r="A148" s="13"/>
      <c r="B148" s="14"/>
      <c r="C148" s="1"/>
    </row>
    <row r="149" spans="1:3" ht="32.25" customHeight="1" x14ac:dyDescent="0.35">
      <c r="A149" s="13"/>
      <c r="B149" s="14"/>
      <c r="C149" s="1"/>
    </row>
    <row r="150" spans="1:3" ht="32.25" customHeight="1" x14ac:dyDescent="0.35">
      <c r="A150" s="13"/>
      <c r="B150" s="14"/>
      <c r="C150" s="1"/>
    </row>
    <row r="151" spans="1:3" ht="32.25" customHeight="1" x14ac:dyDescent="0.35">
      <c r="A151" s="13"/>
      <c r="B151" s="14"/>
      <c r="C151" s="1"/>
    </row>
    <row r="152" spans="1:3" ht="32.25" customHeight="1" x14ac:dyDescent="0.35">
      <c r="A152" s="13"/>
      <c r="B152" s="14"/>
      <c r="C152" s="1"/>
    </row>
    <row r="153" spans="1:3" ht="32.25" customHeight="1" x14ac:dyDescent="0.35">
      <c r="A153" s="13"/>
      <c r="B153" s="14"/>
      <c r="C153" s="1"/>
    </row>
    <row r="154" spans="1:3" ht="32.25" customHeight="1" x14ac:dyDescent="0.35">
      <c r="A154" s="13"/>
      <c r="B154" s="14"/>
      <c r="C154" s="1"/>
    </row>
    <row r="155" spans="1:3" ht="32.25" customHeight="1" x14ac:dyDescent="0.35">
      <c r="A155" s="13"/>
      <c r="B155" s="14"/>
      <c r="C155" s="1"/>
    </row>
    <row r="156" spans="1:3" ht="32.25" customHeight="1" x14ac:dyDescent="0.35">
      <c r="A156" s="13"/>
      <c r="B156" s="14"/>
      <c r="C156" s="1"/>
    </row>
    <row r="157" spans="1:3" ht="32.25" customHeight="1" x14ac:dyDescent="0.35">
      <c r="A157" s="13"/>
      <c r="B157" s="14"/>
      <c r="C157" s="1"/>
    </row>
    <row r="158" spans="1:3" ht="32.25" customHeight="1" x14ac:dyDescent="0.35">
      <c r="A158" s="13"/>
      <c r="B158" s="14"/>
      <c r="C158" s="1"/>
    </row>
    <row r="159" spans="1:3" ht="32.25" customHeight="1" x14ac:dyDescent="0.35">
      <c r="A159" s="13"/>
      <c r="B159" s="14"/>
      <c r="C159" s="1"/>
    </row>
    <row r="167" spans="3:3" ht="32.25" customHeight="1" x14ac:dyDescent="0.35">
      <c r="C167" s="3">
        <f>SUM(C128:C166)</f>
        <v>0</v>
      </c>
    </row>
    <row r="168" spans="3:3" ht="32.25" customHeight="1" x14ac:dyDescent="0.35">
      <c r="C168" s="3" t="e">
        <f>AE101+#REF!-AE87-#REF!-AE18</f>
        <v>#REF!</v>
      </c>
    </row>
    <row r="169" spans="3:3" ht="32.25" customHeight="1" x14ac:dyDescent="0.35">
      <c r="C169" s="3" t="e">
        <f>C168-C167</f>
        <v>#REF!</v>
      </c>
    </row>
  </sheetData>
  <mergeCells count="62">
    <mergeCell ref="B3:AF3"/>
    <mergeCell ref="AA123:AB124"/>
    <mergeCell ref="X124:Z124"/>
    <mergeCell ref="X122:Z122"/>
    <mergeCell ref="X123:Y123"/>
    <mergeCell ref="AA122:AB122"/>
    <mergeCell ref="B114:AG114"/>
    <mergeCell ref="B106:AG106"/>
    <mergeCell ref="B110:AG110"/>
    <mergeCell ref="B108:S108"/>
    <mergeCell ref="X121:Y121"/>
    <mergeCell ref="X120:AB120"/>
    <mergeCell ref="B112:AG112"/>
    <mergeCell ref="B111:AG111"/>
    <mergeCell ref="B109:AG109"/>
    <mergeCell ref="A107:AG107"/>
    <mergeCell ref="B105:AF105"/>
    <mergeCell ref="A85:AG85"/>
    <mergeCell ref="A101:B101"/>
    <mergeCell ref="A103:AG103"/>
    <mergeCell ref="A87:B87"/>
    <mergeCell ref="A99:B99"/>
    <mergeCell ref="A88:AG88"/>
    <mergeCell ref="A93:B93"/>
    <mergeCell ref="A94:AG94"/>
    <mergeCell ref="A102:AG102"/>
    <mergeCell ref="B104:AG104"/>
    <mergeCell ref="A1:AG1"/>
    <mergeCell ref="O7:R7"/>
    <mergeCell ref="S7:V7"/>
    <mergeCell ref="G5:AG5"/>
    <mergeCell ref="AE6:AE8"/>
    <mergeCell ref="AA7:AD7"/>
    <mergeCell ref="AF6:AF8"/>
    <mergeCell ref="C6:C8"/>
    <mergeCell ref="W6:AD6"/>
    <mergeCell ref="A5:F5"/>
    <mergeCell ref="G2:T2"/>
    <mergeCell ref="B4:AD4"/>
    <mergeCell ref="A6:A8"/>
    <mergeCell ref="G6:N6"/>
    <mergeCell ref="A51:B51"/>
    <mergeCell ref="A52:AG52"/>
    <mergeCell ref="K7:N7"/>
    <mergeCell ref="A19:AG19"/>
    <mergeCell ref="A18:B18"/>
    <mergeCell ref="N12:N13"/>
    <mergeCell ref="AG6:AG8"/>
    <mergeCell ref="W7:Z7"/>
    <mergeCell ref="D6:F7"/>
    <mergeCell ref="A9:AG9"/>
    <mergeCell ref="J12:J13"/>
    <mergeCell ref="G7:J7"/>
    <mergeCell ref="O6:V6"/>
    <mergeCell ref="B6:B8"/>
    <mergeCell ref="A57:B57"/>
    <mergeCell ref="A67:AG67"/>
    <mergeCell ref="A58:AG58"/>
    <mergeCell ref="A76:AG76"/>
    <mergeCell ref="AF55:AF56"/>
    <mergeCell ref="AG55:AG56"/>
    <mergeCell ref="AE55:AE56"/>
  </mergeCells>
  <phoneticPr fontId="0" type="noConversion"/>
  <printOptions horizontalCentered="1" verticalCentered="1"/>
  <pageMargins left="3.937007874015748E-2" right="3.937007874015748E-2" top="0.59055118110236227" bottom="0.15748031496062992" header="0.31496062992125984" footer="0.31496062992125984"/>
  <pageSetup paperSize="9" scale="32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AEC9B40DFD62408AD0E9048F6CF60E" ma:contentTypeVersion="8" ma:contentTypeDescription="Utwórz nowy dokument." ma:contentTypeScope="" ma:versionID="16affcb68d3bd7aea3948d7d946c8def">
  <xsd:schema xmlns:xsd="http://www.w3.org/2001/XMLSchema" xmlns:xs="http://www.w3.org/2001/XMLSchema" xmlns:p="http://schemas.microsoft.com/office/2006/metadata/properties" xmlns:ns3="bdefa079-58fc-44ff-9153-095058b4932b" targetNamespace="http://schemas.microsoft.com/office/2006/metadata/properties" ma:root="true" ma:fieldsID="176f479c53bb9e67ac637d0107679cc1" ns3:_="">
    <xsd:import namespace="bdefa079-58fc-44ff-9153-095058b493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fa079-58fc-44ff-9153-095058b493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7E503-5AF5-48CD-A637-2C4AC2C3B57B}">
  <ds:schemaRefs>
    <ds:schemaRef ds:uri="http://purl.org/dc/terms/"/>
    <ds:schemaRef ds:uri="http://purl.org/dc/dcmitype/"/>
    <ds:schemaRef ds:uri="http://schemas.microsoft.com/office/2006/documentManagement/types"/>
    <ds:schemaRef ds:uri="bdefa079-58fc-44ff-9153-095058b4932b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1EAB499-7742-48F6-9F46-91A9EE7BD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fa079-58fc-44ff-9153-095058b493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3F110-5571-443A-8DF9-BFC2B7787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stopień stacjonarne</vt:lpstr>
      <vt:lpstr>'I stopień 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Recenzent</cp:lastModifiedBy>
  <cp:lastPrinted>2021-05-24T09:52:25Z</cp:lastPrinted>
  <dcterms:created xsi:type="dcterms:W3CDTF">2010-12-06T08:38:47Z</dcterms:created>
  <dcterms:modified xsi:type="dcterms:W3CDTF">2021-09-29T18:35:39Z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0x01010044AEC9B40DFD62408AD0E9048F6CF60E</vt:lpwstr>
  </property>
</Properties>
</file>